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atarina Zidarić\JAVNA NABAVA\JEDNOSTAVNA NABAVA\2026\VRAĆANJE DVOSMJERNOG PROMETA - CENTAR\"/>
    </mc:Choice>
  </mc:AlternateContent>
  <xr:revisionPtr revIDLastSave="0" documentId="13_ncr:1_{7DDEEB58-10F9-47D3-A5F5-60ABDD11ACD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kapitulacija" sheetId="7" r:id="rId1"/>
    <sheet name="Troškovnik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5" l="1"/>
  <c r="F27" i="5"/>
  <c r="F26" i="5"/>
  <c r="F25" i="5"/>
  <c r="F24" i="5"/>
  <c r="F23" i="5"/>
  <c r="F22" i="5"/>
  <c r="F21" i="5"/>
  <c r="F20" i="5"/>
  <c r="F43" i="5"/>
  <c r="F41" i="5"/>
  <c r="F38" i="5" l="1"/>
  <c r="F39" i="5"/>
  <c r="F40" i="5"/>
  <c r="F42" i="5"/>
  <c r="F44" i="5"/>
  <c r="F8" i="5" l="1"/>
  <c r="F14" i="5"/>
  <c r="F6" i="5" l="1"/>
  <c r="F5" i="5"/>
  <c r="F7" i="5"/>
  <c r="F9" i="5"/>
  <c r="F33" i="5" l="1"/>
  <c r="F36" i="5" l="1"/>
  <c r="F37" i="5"/>
  <c r="F45" i="5"/>
  <c r="F35" i="5"/>
  <c r="F15" i="5"/>
  <c r="F16" i="5"/>
  <c r="F17" i="5"/>
  <c r="F18" i="5"/>
  <c r="F19" i="5"/>
  <c r="F28" i="5"/>
  <c r="F29" i="5"/>
  <c r="F30" i="5"/>
  <c r="F31" i="5"/>
  <c r="F32" i="5"/>
  <c r="F13" i="5"/>
  <c r="F49" i="5" l="1"/>
  <c r="F5" i="7"/>
  <c r="F9" i="7" s="1"/>
  <c r="F11" i="7" s="1"/>
  <c r="F13" i="7" s="1"/>
  <c r="F50" i="5" l="1"/>
  <c r="F51" i="5" s="1"/>
</calcChain>
</file>

<file path=xl/sharedStrings.xml><?xml version="1.0" encoding="utf-8"?>
<sst xmlns="http://schemas.openxmlformats.org/spreadsheetml/2006/main" count="142" uniqueCount="104">
  <si>
    <t>R. br.</t>
  </si>
  <si>
    <t>OPIS RADA</t>
  </si>
  <si>
    <t>Jed. mj.</t>
  </si>
  <si>
    <t>Količina</t>
  </si>
  <si>
    <t>Jed. cij.</t>
  </si>
  <si>
    <t>UKUPNO</t>
  </si>
  <si>
    <t>1.</t>
  </si>
  <si>
    <t>m²</t>
  </si>
  <si>
    <t>Vertikalna signalizacija</t>
  </si>
  <si>
    <t>Horizontalna signaliacija</t>
  </si>
  <si>
    <t>Prometna signalizacija</t>
  </si>
  <si>
    <t>1.1.</t>
  </si>
  <si>
    <t>1.2.</t>
  </si>
  <si>
    <t>kom</t>
  </si>
  <si>
    <t xml:space="preserve">Postavljanje prometnog znaka B43  s retroreflektirajućom folijom koeficijenta retrorefleksije razreda RA1, debljine lima 2 mm, Ø 40 cm. </t>
  </si>
  <si>
    <t xml:space="preserve">Postavljanje prometnog znaka D07 s retroreflektirajućom folijom koeficijenta retrorefleksije razreda RA2, debljine lima 2 mm, 120x160 cm. </t>
  </si>
  <si>
    <t>1.3.</t>
  </si>
  <si>
    <t>Prometna oprema</t>
  </si>
  <si>
    <t>Izrada natpisa na biciklističkoj stazi (H81) bijele boje. Obračun je po komadu izvedenih oznaka.</t>
  </si>
  <si>
    <t>m'</t>
  </si>
  <si>
    <t>Izrada razdjelne (H01) i rubne (H02) crte bijele boje pune, s retroreflektivnim zrncima klase II, širine 10 cm. Obračun je po m1 izvedenih oznaka.</t>
  </si>
  <si>
    <t>Izrada natpisa na biciklističkoj stazi (H76) bijele boje. Obračun je po komadu izvedenih oznaka.</t>
  </si>
  <si>
    <t xml:space="preserve">Postavljanje prometnog znaka D07 s retroreflektirajućom folijom koeficijenta retrorefleksije razreda RA2, debljine lima 2 mm, 100x140 cm, visina min 2m. </t>
  </si>
  <si>
    <t>Gumeni razdjelnici prometa - montažni rubnjaci crne boje dimenzije 800x150x110 mm sa reflektirajućim bočnim stranicama u bijeloj boji</t>
  </si>
  <si>
    <t>PDV</t>
  </si>
  <si>
    <t>SVEUKUPNO</t>
  </si>
  <si>
    <t>REKAPITULACIJA</t>
  </si>
  <si>
    <t>PDV 25% (EUR)</t>
  </si>
  <si>
    <t>UKUPNO (EUR)</t>
  </si>
  <si>
    <t>SVEUKUPNO (EUR)</t>
  </si>
  <si>
    <t>2.</t>
  </si>
  <si>
    <t>Pripremni radovi</t>
  </si>
  <si>
    <t>Uklanjanje bojanjem postojeće horizontalne signalizacije sivom protukliznom bojom.                  Obračun je po m2.</t>
  </si>
  <si>
    <t>1.4.</t>
  </si>
  <si>
    <t>Uklanjanje gumenih razdjelnika prometa.                                           Obračun  po komadu gumenog razdjelnika prometa</t>
  </si>
  <si>
    <t>Izmješatnje postojećeg prometnog znaka, obuhvaća demontažu s postojećeg stupa i montažu na novi stup. Obračun po komadu prometnog znaka.</t>
  </si>
  <si>
    <t>2.1.</t>
  </si>
  <si>
    <t>1.5.</t>
  </si>
  <si>
    <t>2.1.1.</t>
  </si>
  <si>
    <t>2.1.2.</t>
  </si>
  <si>
    <t>2.1.3.</t>
  </si>
  <si>
    <t>2.1.4.</t>
  </si>
  <si>
    <t xml:space="preserve">Postavljanje prometnog znaka B42-1 s retroreflektirajućom folijom koeficijenta retrorefleksije razreda RA1, debljine lima 2 mm, Ø 40 cm. </t>
  </si>
  <si>
    <t>2.1.5.</t>
  </si>
  <si>
    <t xml:space="preserve">Postavljanje prometnog znaka B40 s retroreflektirajućom folijom koeficijenta retrorefleksije razreda RA1, debljine lima 2 mm, Ø 40 cm. </t>
  </si>
  <si>
    <t>2.1.6.</t>
  </si>
  <si>
    <t>2.1.7.</t>
  </si>
  <si>
    <t xml:space="preserve">Postavljanje prometnog znaka B42 s retroreflektirajućom folijom koeficijenta retrorefleksije razreda RA1, debljine lima 2 mm, Ø 40 cm. </t>
  </si>
  <si>
    <t>2.1.8.</t>
  </si>
  <si>
    <t>2.1.9.</t>
  </si>
  <si>
    <t>2.1.10.</t>
  </si>
  <si>
    <t xml:space="preserve">Postavljanje prometnog znaka D07 s retroreflektirajućom folijom koeficijenta retrorefleksije razreda RA2, debljine lima 2 mm, 100x160 cm. </t>
  </si>
  <si>
    <t>2.1.11.</t>
  </si>
  <si>
    <t>2.2.</t>
  </si>
  <si>
    <t>2.2.1.</t>
  </si>
  <si>
    <t>2.2.4.</t>
  </si>
  <si>
    <t>2.2.3.</t>
  </si>
  <si>
    <t>2.2.2.</t>
  </si>
  <si>
    <t>2.2.5.</t>
  </si>
  <si>
    <t>2.2.6.</t>
  </si>
  <si>
    <t>Izrada strelica za označavanje dva i više smjerova bijele boje Tip I, izvedene bojom, minimalne debljine suhog sloja 220 μm, minimalnih karakteristika Q3, R5, RW3, B3, pojačane otpornosti na klizanje (SRT&gt;60), dužine 5,0 m. Obračun je po komadu izvedenih oznaka.</t>
  </si>
  <si>
    <t>2.2.7.</t>
  </si>
  <si>
    <t>2.2.8.</t>
  </si>
  <si>
    <t>Izrada razdjelne (H03) i rubne (H04) crte bijele boje isprekidane, punog/praznog polja 1/1 m, s retroreflektivnim zrncima klase II, širine 10 cm. Obračun je po m1 izvedenih oznaka.</t>
  </si>
  <si>
    <t>2.2.9.</t>
  </si>
  <si>
    <t>2.3.</t>
  </si>
  <si>
    <t>2.3.1.</t>
  </si>
  <si>
    <t>Polje za usmjeravanje prometa (H44) bijele boje, s retroreflektivnim zrncima klase II, širine 0,8 - 1 m. Obračun je po m2.</t>
  </si>
  <si>
    <t>2.1.12.</t>
  </si>
  <si>
    <t>2.1.13.</t>
  </si>
  <si>
    <t xml:space="preserve">Za sve stavke od 2.1.1. - 2.1.11. - Prometni znakovi postavljaju se prema prometnom elaboratu, a u skladu s važećim zakonskim i podzakonskim aktima iz područja cestovnog prometa. U cijeni je uključena dobava i montaža, svi prijevozi, prijenosi i skladištenje, sav rad i materijal, te pričvrsni elementi i pribor za ugradnju po uvjetima iz projekta. Podloga prometnog znaka izrađuje se od aluminijskog lima sa dvostruko povijenim rubom. Obračun je po komadu pričvršćenih znakova. </t>
  </si>
  <si>
    <t>Izrada pješačkog prijelaza (H19), 3x7 metara, s isprekidanim crtama zaustavljanja (H15).                                Obračun je po m2.</t>
  </si>
  <si>
    <t xml:space="preserve">Postavljanje prometnog znaka A08 s retroreflektirajućom folijom koeficijenta retrorefleksije razreda RA1, debljine lima 2 mm, 90 x 90 x 90 cm. </t>
  </si>
  <si>
    <t xml:space="preserve">Postavljanje prometnog znaka B07  s retroreflektirajućom folijom koeficijenta retrorefleksije razreda RA1, debljine lima 2 mm, Ø 60 cm. </t>
  </si>
  <si>
    <t xml:space="preserve">Postavljanje dopunske ploče E05 s retroreflektirajućom folijom koeficijenta retrorefleksije razreda RA1, debljine lima 2 mm, 60 x 30  cm. </t>
  </si>
  <si>
    <t xml:space="preserve">Postavljanje prometnog znaka B46  s retroreflektirajućom folijom koeficijenta retrorefleksije razreda RA1, debljine lima 2 mm, Ø 60 cm. </t>
  </si>
  <si>
    <t xml:space="preserve">Postavljanje prometnog znaka B46-1  s retroreflektirajućom folijom koeficijenta retrorefleksije razreda RA1, debljine lima 2 mm, Ø 60 cm. </t>
  </si>
  <si>
    <t xml:space="preserve">Postavljanje prometnog znaka B46-2  s retroreflektirajućom folijom koeficijenta retrorefleksije razreda RA1, debljine lima 2 mm, Ø 60 cm. </t>
  </si>
  <si>
    <t>2.1.14.</t>
  </si>
  <si>
    <t xml:space="preserve">Postavljanje dopunske ploče E06 s retroreflektirajućom folijom koeficijenta retrorefleksije razreda RA1, debljine lima 2 mm, 60 x 30  cm. </t>
  </si>
  <si>
    <t xml:space="preserve">Postavljanje dopunske ploče E06-3 s retroreflektirajućom folijom koeficijenta retrorefleksije razreda RA1, debljine lima 2 mm, 60 x 30  cm. </t>
  </si>
  <si>
    <t>2.1.15.</t>
  </si>
  <si>
    <t>2.1.16.</t>
  </si>
  <si>
    <t>2.1.17.</t>
  </si>
  <si>
    <t>2.1.18.</t>
  </si>
  <si>
    <t>2.1.19.</t>
  </si>
  <si>
    <t>2.1.20.</t>
  </si>
  <si>
    <t>2.1.21.</t>
  </si>
  <si>
    <t>Uklanjanje postojećih prometnih znakova s prometnih stupova uključuje demontažu i odvoz na lokaciju koju odredi naručitelj.                                                     Obračun  po komadu gumenog razdjelnika prometa</t>
  </si>
  <si>
    <t>Uklanjanje postojećih stupova vertikalne signalizacije zajedno s prometnim znakovima i sanacija oštećenog asfalta ili opločnjaka.                                              Obračun  po komadu uklonjenog stupa.</t>
  </si>
  <si>
    <t>Uklanjanje čeličnih stupića rustikalnog izgleda  i plastičnih stupića te sanacija oštećenog asfalta ili opločnjaka.                                                             Obračun  po komadu uklonjenog stupića</t>
  </si>
  <si>
    <t>Postavljanje prometnog znaka C83 s retroreflektirajućom folijom koeficijenta retrorefleksije razreda RA1, debljine lima 2 mm, 60x90 cm. 2 + 1</t>
  </si>
  <si>
    <t>Izrada podloge crvene boje za pješačke prijelaze i biciklističke staze.                                                         Obračun je po m2.</t>
  </si>
  <si>
    <t>Izrada natpisa na biciklističkoj stazi (H82) bijele boje. Obračun je po komadu izvedenih oznaka.</t>
  </si>
  <si>
    <t>2.2.10.</t>
  </si>
  <si>
    <t>2.2.11.</t>
  </si>
  <si>
    <t>Izrada strelica na biciklističkoj stazi (H22) za označavanje jednog smjera bijele boje, dužine 1,0 m. Obračun je po komadu izvedenih oznaka.</t>
  </si>
  <si>
    <t>Izrada strelica za označavanje jednog smjera vožnje bijele boje Tip I, izvedene bojom, minimalne debljine suhog sloja 220 μm, minimalnih karakteristika Q3, R5, RW3, B3, pojačane otpornosti na klizanje (SRT&gt;60), dužine 5,0 m. Obračun je po komadu izvedenih oznaka.</t>
  </si>
  <si>
    <t>Dobava, dovoz i postavljanje stupa prometnog znaka FeZn stup Ø 60,3 mm, min. visine 3 m sa izradom betonskih temelja, iskopima i transportom na mjesto postave        Obračun po komadu stupa</t>
  </si>
  <si>
    <t>Postavljanje prometnog znaka C02 s retroreflektirajućom folijom koeficijenta retrorefleksije razreda RA2, debljine lima 2 mm, 60 x 60 cm</t>
  </si>
  <si>
    <t>Lijepljenje reflektirajuće folije sa odgovarajućim printom na postojeće table.                                                  Obračun po komadu pozicije.</t>
  </si>
  <si>
    <t>Prilog II.</t>
  </si>
  <si>
    <t>Trokovnik</t>
  </si>
  <si>
    <t>TROŠKOVNIK - JN/2026-9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</si>
</sst>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#,##0.00\ [$€-1]"/>
    <numFmt numFmtId="166" formatCode="_-* #,##0.00\ _k_n_-;\-* #,##0.00\ _k_n_-;_-* \-??\ _k_n_-;_-@_-"/>
    <numFmt numFmtId="167" formatCode="_-* #,##0.00\ _D_i_n_-;\-* #,##0.00\ _D_i_n_-;_-* &quot;-&quot;??\ _D_i_n_-;_-@_-"/>
    <numFmt numFmtId="168" formatCode="_(* #,##0.00_);_(* \(#,##0.00\);_(* \-??_);_(@_)"/>
    <numFmt numFmtId="169" formatCode="_-* #,##0.00_-;\-* #,##0.00_-;_-* \-??_-;_-@_-"/>
    <numFmt numFmtId="170" formatCode="_-* #,##0.00\ _D_i_n_-;\-* #,##0.00\ _D_i_n_-;_-* \-??\ _D_i_n_-;_-@_-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Helvetica Neue"/>
      <family val="2"/>
    </font>
    <font>
      <sz val="11"/>
      <color indexed="8"/>
      <name val="Calibri"/>
      <family val="2"/>
      <charset val="238"/>
    </font>
    <font>
      <sz val="9"/>
      <name val="Geneva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8"/>
      <name val="Arial"/>
      <family val="2"/>
    </font>
    <font>
      <sz val="9"/>
      <color rgb="FF000000"/>
      <name val="Minion Pro"/>
    </font>
    <font>
      <sz val="11"/>
      <color rgb="FF008000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8"/>
      <color rgb="FF333399"/>
      <name val="Cambria"/>
      <family val="2"/>
      <charset val="238"/>
    </font>
    <font>
      <sz val="10"/>
      <name val="Arial"/>
      <family val="2"/>
      <charset val="1"/>
    </font>
    <font>
      <sz val="11"/>
      <color rgb="FF000000"/>
      <name val="Helvetica Neue"/>
      <family val="2"/>
      <charset val="1"/>
    </font>
    <font>
      <sz val="9"/>
      <name val="Geneva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238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rgb="FFEBF1DE"/>
      </patternFill>
    </fill>
    <fill>
      <patternFill patternType="solid">
        <fgColor rgb="FFCCFFFF"/>
        <bgColor rgb="FFEBF1DE"/>
      </patternFill>
    </fill>
    <fill>
      <patternFill patternType="solid">
        <fgColor rgb="FFFFFFFF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indexed="64"/>
      </right>
      <top/>
      <bottom/>
      <diagonal/>
    </border>
  </borders>
  <cellStyleXfs count="71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Protection="0">
      <alignment vertical="top"/>
    </xf>
    <xf numFmtId="0" fontId="1" fillId="0" borderId="0"/>
    <xf numFmtId="0" fontId="1" fillId="0" borderId="0"/>
    <xf numFmtId="0" fontId="3" fillId="0" borderId="0"/>
    <xf numFmtId="0" fontId="1" fillId="0" borderId="0"/>
    <xf numFmtId="0" fontId="6" fillId="0" borderId="0"/>
    <xf numFmtId="43" fontId="4" fillId="0" borderId="0" applyFont="0" applyFill="0" applyBorder="0" applyAlignment="0" applyProtection="0"/>
    <xf numFmtId="0" fontId="7" fillId="0" borderId="0">
      <alignment wrapText="1"/>
    </xf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6" fontId="4" fillId="0" borderId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12" fillId="0" borderId="0"/>
    <xf numFmtId="0" fontId="3" fillId="5" borderId="7" applyNumberFormat="0" applyFont="0" applyAlignment="0" applyProtection="0"/>
    <xf numFmtId="0" fontId="13" fillId="6" borderId="0" applyNumberFormat="0" applyBorder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17" fillId="8" borderId="0" applyNumberFormat="0" applyFont="0" applyBorder="0" applyAlignment="0" applyProtection="0"/>
    <xf numFmtId="0" fontId="14" fillId="0" borderId="0" applyNumberFormat="0" applyFill="0" applyBorder="0" applyAlignment="0" applyProtection="0"/>
    <xf numFmtId="0" fontId="12" fillId="9" borderId="10" applyProtection="0"/>
    <xf numFmtId="168" fontId="12" fillId="0" borderId="0" applyBorder="0" applyProtection="0"/>
    <xf numFmtId="169" fontId="12" fillId="0" borderId="0" applyBorder="0" applyProtection="0"/>
    <xf numFmtId="169" fontId="12" fillId="0" borderId="0" applyBorder="0" applyProtection="0"/>
    <xf numFmtId="166" fontId="4" fillId="0" borderId="0" applyBorder="0" applyProtection="0"/>
    <xf numFmtId="170" fontId="12" fillId="0" borderId="0" applyBorder="0" applyProtection="0"/>
    <xf numFmtId="0" fontId="19" fillId="10" borderId="0" applyBorder="0" applyProtection="0"/>
    <xf numFmtId="0" fontId="20" fillId="11" borderId="11" applyProtection="0"/>
    <xf numFmtId="0" fontId="21" fillId="0" borderId="0" applyBorder="0" applyProtection="0"/>
    <xf numFmtId="0" fontId="12" fillId="0" borderId="0"/>
    <xf numFmtId="0" fontId="2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22" fillId="0" borderId="0"/>
    <xf numFmtId="0" fontId="23" fillId="0" borderId="0" applyBorder="0" applyProtection="0">
      <alignment vertical="top"/>
    </xf>
    <xf numFmtId="0" fontId="24" fillId="0" borderId="0">
      <alignment wrapText="1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12" borderId="0" applyBorder="0" applyProtection="0"/>
    <xf numFmtId="0" fontId="26" fillId="0" borderId="0" applyBorder="0" applyProtection="0"/>
    <xf numFmtId="169" fontId="12" fillId="0" borderId="0" applyBorder="0" applyProtection="0"/>
    <xf numFmtId="168" fontId="12" fillId="0" borderId="0" applyBorder="0" applyProtection="0"/>
    <xf numFmtId="169" fontId="12" fillId="0" borderId="0" applyBorder="0" applyProtection="0"/>
  </cellStyleXfs>
  <cellXfs count="71">
    <xf numFmtId="0" fontId="0" fillId="0" borderId="0" xfId="0"/>
    <xf numFmtId="0" fontId="10" fillId="2" borderId="2" xfId="4" applyFont="1" applyFill="1" applyBorder="1" applyAlignment="1">
      <alignment horizontal="center" vertical="center" wrapText="1"/>
    </xf>
    <xf numFmtId="4" fontId="10" fillId="2" borderId="2" xfId="4" applyNumberFormat="1" applyFont="1" applyFill="1" applyBorder="1" applyAlignment="1">
      <alignment horizontal="center" vertical="center" wrapText="1"/>
    </xf>
    <xf numFmtId="165" fontId="10" fillId="2" borderId="2" xfId="4" applyNumberFormat="1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vertical="center" wrapText="1"/>
    </xf>
    <xf numFmtId="0" fontId="10" fillId="3" borderId="4" xfId="4" applyFont="1" applyFill="1" applyBorder="1" applyAlignment="1">
      <alignment vertical="center" wrapText="1"/>
    </xf>
    <xf numFmtId="0" fontId="11" fillId="3" borderId="4" xfId="0" applyFont="1" applyFill="1" applyBorder="1"/>
    <xf numFmtId="0" fontId="8" fillId="0" borderId="0" xfId="0" applyFont="1"/>
    <xf numFmtId="0" fontId="9" fillId="0" borderId="2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8" fillId="0" borderId="0" xfId="0" applyFont="1"/>
    <xf numFmtId="49" fontId="8" fillId="0" borderId="1" xfId="0" applyNumberFormat="1" applyFont="1" applyBorder="1"/>
    <xf numFmtId="49" fontId="9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4" fontId="9" fillId="0" borderId="6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4" fontId="9" fillId="0" borderId="1" xfId="31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49" fontId="8" fillId="13" borderId="2" xfId="0" applyNumberFormat="1" applyFont="1" applyFill="1" applyBorder="1"/>
    <xf numFmtId="0" fontId="8" fillId="13" borderId="2" xfId="0" applyFont="1" applyFill="1" applyBorder="1" applyAlignment="1">
      <alignment wrapText="1"/>
    </xf>
    <xf numFmtId="0" fontId="8" fillId="13" borderId="2" xfId="0" applyFont="1" applyFill="1" applyBorder="1" applyAlignment="1">
      <alignment horizontal="center"/>
    </xf>
    <xf numFmtId="0" fontId="8" fillId="0" borderId="2" xfId="0" applyFont="1" applyBorder="1" applyAlignment="1">
      <alignment wrapText="1"/>
    </xf>
    <xf numFmtId="2" fontId="8" fillId="0" borderId="2" xfId="0" applyNumberFormat="1" applyFont="1" applyBorder="1"/>
    <xf numFmtId="2" fontId="8" fillId="13" borderId="2" xfId="0" applyNumberFormat="1" applyFont="1" applyFill="1" applyBorder="1" applyAlignment="1">
      <alignment horizontal="center"/>
    </xf>
    <xf numFmtId="4" fontId="27" fillId="0" borderId="2" xfId="0" applyNumberFormat="1" applyFont="1" applyBorder="1" applyAlignment="1">
      <alignment horizontal="center"/>
    </xf>
    <xf numFmtId="4" fontId="27" fillId="0" borderId="2" xfId="0" applyNumberFormat="1" applyFont="1" applyBorder="1" applyAlignment="1">
      <alignment horizontal="center" vertical="center"/>
    </xf>
    <xf numFmtId="0" fontId="28" fillId="0" borderId="9" xfId="0" applyFont="1" applyBorder="1"/>
    <xf numFmtId="0" fontId="28" fillId="0" borderId="0" xfId="0" applyFont="1"/>
    <xf numFmtId="0" fontId="27" fillId="0" borderId="5" xfId="0" applyFont="1" applyBorder="1"/>
    <xf numFmtId="0" fontId="27" fillId="0" borderId="0" xfId="0" applyFont="1"/>
    <xf numFmtId="0" fontId="28" fillId="0" borderId="12" xfId="0" applyFont="1" applyBorder="1" applyAlignment="1">
      <alignment horizontal="center"/>
    </xf>
    <xf numFmtId="4" fontId="27" fillId="0" borderId="3" xfId="0" applyNumberFormat="1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4" fontId="27" fillId="0" borderId="1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10" fillId="13" borderId="2" xfId="4" applyFont="1" applyFill="1" applyBorder="1" applyAlignment="1">
      <alignment vertical="center" wrapText="1"/>
    </xf>
    <xf numFmtId="49" fontId="9" fillId="13" borderId="1" xfId="0" applyNumberFormat="1" applyFont="1" applyFill="1" applyBorder="1" applyAlignment="1">
      <alignment horizontal="left"/>
    </xf>
    <xf numFmtId="0" fontId="9" fillId="13" borderId="2" xfId="0" applyFont="1" applyFill="1" applyBorder="1" applyAlignment="1">
      <alignment vertical="top" wrapText="1"/>
    </xf>
    <xf numFmtId="4" fontId="9" fillId="13" borderId="6" xfId="0" applyNumberFormat="1" applyFont="1" applyFill="1" applyBorder="1" applyAlignment="1">
      <alignment horizontal="center"/>
    </xf>
    <xf numFmtId="4" fontId="8" fillId="13" borderId="1" xfId="0" applyNumberFormat="1" applyFont="1" applyFill="1" applyBorder="1" applyAlignment="1">
      <alignment horizontal="center"/>
    </xf>
    <xf numFmtId="4" fontId="9" fillId="13" borderId="2" xfId="0" applyNumberFormat="1" applyFont="1" applyFill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2" xfId="0" applyFont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/>
    </xf>
    <xf numFmtId="0" fontId="10" fillId="2" borderId="5" xfId="4" applyFont="1" applyFill="1" applyBorder="1" applyAlignment="1">
      <alignment horizontal="left" vertical="center" wrapText="1"/>
    </xf>
    <xf numFmtId="0" fontId="10" fillId="2" borderId="3" xfId="4" applyFont="1" applyFill="1" applyBorder="1" applyAlignment="1">
      <alignment horizontal="left" vertical="center" wrapText="1"/>
    </xf>
    <xf numFmtId="0" fontId="10" fillId="3" borderId="5" xfId="4" applyFont="1" applyFill="1" applyBorder="1" applyAlignment="1">
      <alignment horizontal="left" vertical="center" wrapText="1"/>
    </xf>
    <xf numFmtId="0" fontId="10" fillId="3" borderId="3" xfId="4" applyFont="1" applyFill="1" applyBorder="1" applyAlignment="1">
      <alignment horizontal="left" vertical="center" wrapText="1"/>
    </xf>
    <xf numFmtId="0" fontId="10" fillId="13" borderId="4" xfId="4" applyFont="1" applyFill="1" applyBorder="1" applyAlignment="1">
      <alignment horizontal="left" vertical="center" wrapText="1"/>
    </xf>
    <xf numFmtId="0" fontId="10" fillId="13" borderId="5" xfId="4" applyFont="1" applyFill="1" applyBorder="1" applyAlignment="1">
      <alignment horizontal="left" vertical="center" wrapText="1"/>
    </xf>
    <xf numFmtId="0" fontId="10" fillId="13" borderId="3" xfId="4" applyFont="1" applyFill="1" applyBorder="1" applyAlignment="1">
      <alignment horizontal="left" vertical="center" wrapText="1"/>
    </xf>
  </cellXfs>
  <cellStyles count="71">
    <cellStyle name="Bilješka 2" xfId="32" xr:uid="{00000000-0005-0000-0000-000000000000}"/>
    <cellStyle name="Bilješka 2 2" xfId="39" xr:uid="{00000000-0005-0000-0000-000001000000}"/>
    <cellStyle name="Comma 2" xfId="7" xr:uid="{00000000-0005-0000-0000-000002000000}"/>
    <cellStyle name="Comma 2 2" xfId="22" xr:uid="{00000000-0005-0000-0000-000003000000}"/>
    <cellStyle name="Comma 2 2 2" xfId="41" xr:uid="{00000000-0005-0000-0000-000004000000}"/>
    <cellStyle name="Comma 2 3" xfId="40" xr:uid="{00000000-0005-0000-0000-000005000000}"/>
    <cellStyle name="Comma 3" xfId="27" xr:uid="{00000000-0005-0000-0000-000006000000}"/>
    <cellStyle name="Comma 3 2" xfId="42" xr:uid="{00000000-0005-0000-0000-000007000000}"/>
    <cellStyle name="Comma 4" xfId="28" xr:uid="{00000000-0005-0000-0000-000008000000}"/>
    <cellStyle name="Comma 4 2" xfId="43" xr:uid="{00000000-0005-0000-0000-000009000000}"/>
    <cellStyle name="Comma 5" xfId="29" xr:uid="{00000000-0005-0000-0000-00000A000000}"/>
    <cellStyle name="Comma 5 2" xfId="44" xr:uid="{00000000-0005-0000-0000-00000B000000}"/>
    <cellStyle name="Dobro 2" xfId="33" xr:uid="{00000000-0005-0000-0000-00000C000000}"/>
    <cellStyle name="Dobro 2 2" xfId="45" xr:uid="{00000000-0005-0000-0000-00000D000000}"/>
    <cellStyle name="Izlaz 2" xfId="34" xr:uid="{00000000-0005-0000-0000-00000E000000}"/>
    <cellStyle name="Izlaz 2 2" xfId="46" xr:uid="{00000000-0005-0000-0000-00000F000000}"/>
    <cellStyle name="Naslov 5" xfId="35" xr:uid="{00000000-0005-0000-0000-000010000000}"/>
    <cellStyle name="Naslov 5 2" xfId="47" xr:uid="{00000000-0005-0000-0000-000011000000}"/>
    <cellStyle name="Normal 12" xfId="17" xr:uid="{00000000-0005-0000-0000-000012000000}"/>
    <cellStyle name="Normal 12 2" xfId="48" xr:uid="{00000000-0005-0000-0000-000013000000}"/>
    <cellStyle name="Normal 2" xfId="5" xr:uid="{00000000-0005-0000-0000-000014000000}"/>
    <cellStyle name="Normal 2 2" xfId="24" xr:uid="{00000000-0005-0000-0000-000015000000}"/>
    <cellStyle name="Normal 2 2 2" xfId="50" xr:uid="{00000000-0005-0000-0000-000016000000}"/>
    <cellStyle name="Normal 2 3" xfId="49" xr:uid="{00000000-0005-0000-0000-000017000000}"/>
    <cellStyle name="Normal 3" xfId="2" xr:uid="{00000000-0005-0000-0000-000018000000}"/>
    <cellStyle name="Normal 3 2" xfId="3" xr:uid="{00000000-0005-0000-0000-000019000000}"/>
    <cellStyle name="Normal 3 2 2" xfId="6" xr:uid="{00000000-0005-0000-0000-00001A000000}"/>
    <cellStyle name="Normal 3 2 2 2" xfId="53" xr:uid="{00000000-0005-0000-0000-00001B000000}"/>
    <cellStyle name="Normal 3 2 3" xfId="52" xr:uid="{00000000-0005-0000-0000-00001C000000}"/>
    <cellStyle name="Normal 3 3" xfId="21" xr:uid="{00000000-0005-0000-0000-00001D000000}"/>
    <cellStyle name="Normal 3 3 2" xfId="54" xr:uid="{00000000-0005-0000-0000-00001E000000}"/>
    <cellStyle name="Normal 3 4" xfId="51" xr:uid="{00000000-0005-0000-0000-00001F000000}"/>
    <cellStyle name="Normal 4" xfId="12" xr:uid="{00000000-0005-0000-0000-000020000000}"/>
    <cellStyle name="Normal 4 10" xfId="14" xr:uid="{00000000-0005-0000-0000-000021000000}"/>
    <cellStyle name="Normal 4 2" xfId="16" xr:uid="{00000000-0005-0000-0000-000022000000}"/>
    <cellStyle name="Normal 4 2 2" xfId="56" xr:uid="{00000000-0005-0000-0000-000023000000}"/>
    <cellStyle name="Normal 4 3" xfId="55" xr:uid="{00000000-0005-0000-0000-000024000000}"/>
    <cellStyle name="Normal 5" xfId="13" xr:uid="{00000000-0005-0000-0000-000025000000}"/>
    <cellStyle name="Normal 6" xfId="23" xr:uid="{00000000-0005-0000-0000-000026000000}"/>
    <cellStyle name="Normal 6 2" xfId="57" xr:uid="{00000000-0005-0000-0000-000027000000}"/>
    <cellStyle name="Normal 7" xfId="26" xr:uid="{00000000-0005-0000-0000-000028000000}"/>
    <cellStyle name="Normal 7 2" xfId="36" xr:uid="{00000000-0005-0000-0000-000029000000}"/>
    <cellStyle name="Normal 7 2 2" xfId="58" xr:uid="{00000000-0005-0000-0000-00002A000000}"/>
    <cellStyle name="Normal 8" xfId="30" xr:uid="{00000000-0005-0000-0000-00002B000000}"/>
    <cellStyle name="Normalno" xfId="0" builtinId="0"/>
    <cellStyle name="Normalno 2" xfId="4" xr:uid="{00000000-0005-0000-0000-00002D000000}"/>
    <cellStyle name="Normalno 2 2" xfId="25" xr:uid="{00000000-0005-0000-0000-00002E000000}"/>
    <cellStyle name="Normalno 2 3" xfId="31" xr:uid="{00000000-0005-0000-0000-00002F000000}"/>
    <cellStyle name="Normalno 2 4" xfId="59" xr:uid="{00000000-0005-0000-0000-000030000000}"/>
    <cellStyle name="Normalno 3" xfId="8" xr:uid="{00000000-0005-0000-0000-000031000000}"/>
    <cellStyle name="Normalno 3 2" xfId="19" xr:uid="{00000000-0005-0000-0000-000032000000}"/>
    <cellStyle name="Normalno 3 2 2" xfId="61" xr:uid="{00000000-0005-0000-0000-000033000000}"/>
    <cellStyle name="Normalno 3 3" xfId="60" xr:uid="{00000000-0005-0000-0000-000034000000}"/>
    <cellStyle name="Normalno 4" xfId="10" xr:uid="{00000000-0005-0000-0000-000035000000}"/>
    <cellStyle name="Normalno 4 2" xfId="62" xr:uid="{00000000-0005-0000-0000-000036000000}"/>
    <cellStyle name="Normalno 5" xfId="18" xr:uid="{00000000-0005-0000-0000-000037000000}"/>
    <cellStyle name="Normalno 5 2" xfId="20" xr:uid="{00000000-0005-0000-0000-000038000000}"/>
    <cellStyle name="Normalno 5 2 2" xfId="64" xr:uid="{00000000-0005-0000-0000-000039000000}"/>
    <cellStyle name="Normalno 5 3" xfId="63" xr:uid="{00000000-0005-0000-0000-00003A000000}"/>
    <cellStyle name="Normalno 6" xfId="1" xr:uid="{00000000-0005-0000-0000-00003B000000}"/>
    <cellStyle name="Normalno 6 2" xfId="65" xr:uid="{00000000-0005-0000-0000-00003C000000}"/>
    <cellStyle name="STAVKE" xfId="37" xr:uid="{00000000-0005-0000-0000-00003D000000}"/>
    <cellStyle name="STAVKE 2" xfId="66" xr:uid="{00000000-0005-0000-0000-00003E000000}"/>
    <cellStyle name="Tekst upozorenja 2" xfId="38" xr:uid="{00000000-0005-0000-0000-00003F000000}"/>
    <cellStyle name="Tekst upozorenja 2 2" xfId="67" xr:uid="{00000000-0005-0000-0000-000040000000}"/>
    <cellStyle name="Zarez 2" xfId="11" xr:uid="{00000000-0005-0000-0000-000041000000}"/>
    <cellStyle name="Zarez 2 2" xfId="68" xr:uid="{00000000-0005-0000-0000-000042000000}"/>
    <cellStyle name="Zarez 3" xfId="15" xr:uid="{00000000-0005-0000-0000-000043000000}"/>
    <cellStyle name="Zarez 3 2" xfId="69" xr:uid="{00000000-0005-0000-0000-000044000000}"/>
    <cellStyle name="Zarez 4" xfId="9" xr:uid="{00000000-0005-0000-0000-000045000000}"/>
    <cellStyle name="Zarez 4 2" xfId="70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100014</xdr:colOff>
      <xdr:row>13</xdr:row>
      <xdr:rowOff>58738</xdr:rowOff>
    </xdr:from>
    <xdr:to>
      <xdr:col>6</xdr:col>
      <xdr:colOff>566738</xdr:colOff>
      <xdr:row>13</xdr:row>
      <xdr:rowOff>501836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131E66B3-2B9A-4D9B-B108-53B5CFAC9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389" y="4892676"/>
          <a:ext cx="466724" cy="443098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14</xdr:row>
      <xdr:rowOff>47625</xdr:rowOff>
    </xdr:from>
    <xdr:to>
      <xdr:col>6</xdr:col>
      <xdr:colOff>542925</xdr:colOff>
      <xdr:row>14</xdr:row>
      <xdr:rowOff>523875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5F127FD5-1E7D-6EFA-3CA8-E74B89A25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200775"/>
          <a:ext cx="47625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133350</xdr:colOff>
      <xdr:row>27</xdr:row>
      <xdr:rowOff>57150</xdr:rowOff>
    </xdr:from>
    <xdr:to>
      <xdr:col>7</xdr:col>
      <xdr:colOff>495300</xdr:colOff>
      <xdr:row>27</xdr:row>
      <xdr:rowOff>523875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2C266BE4-9EC8-427D-4789-1DCD72052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9001125"/>
          <a:ext cx="361950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27</xdr:row>
      <xdr:rowOff>57150</xdr:rowOff>
    </xdr:from>
    <xdr:to>
      <xdr:col>6</xdr:col>
      <xdr:colOff>466725</xdr:colOff>
      <xdr:row>27</xdr:row>
      <xdr:rowOff>514350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A435511C-0856-CD52-9545-3AB5932A7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9001125"/>
          <a:ext cx="352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28</xdr:row>
      <xdr:rowOff>9525</xdr:rowOff>
    </xdr:from>
    <xdr:to>
      <xdr:col>7</xdr:col>
      <xdr:colOff>19050</xdr:colOff>
      <xdr:row>29</xdr:row>
      <xdr:rowOff>9526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EB38D3EB-1C3D-AAA3-C1DD-A60D7A088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9496425"/>
          <a:ext cx="5524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29</xdr:row>
      <xdr:rowOff>104775</xdr:rowOff>
    </xdr:from>
    <xdr:to>
      <xdr:col>7</xdr:col>
      <xdr:colOff>323850</xdr:colOff>
      <xdr:row>29</xdr:row>
      <xdr:rowOff>619125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EAD422AC-2E7E-6D8D-FD29-9B853558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0134600"/>
          <a:ext cx="84772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29</xdr:row>
      <xdr:rowOff>704850</xdr:rowOff>
    </xdr:from>
    <xdr:to>
      <xdr:col>7</xdr:col>
      <xdr:colOff>9525</xdr:colOff>
      <xdr:row>31</xdr:row>
      <xdr:rowOff>9525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25576CEC-B40B-DD06-5BBB-7257C5493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0734675"/>
          <a:ext cx="5524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15</xdr:row>
      <xdr:rowOff>38100</xdr:rowOff>
    </xdr:from>
    <xdr:to>
      <xdr:col>6</xdr:col>
      <xdr:colOff>552450</xdr:colOff>
      <xdr:row>15</xdr:row>
      <xdr:rowOff>514350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855EFACC-D71C-3DCC-0244-E110AD2B2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6934200"/>
          <a:ext cx="47625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16</xdr:row>
      <xdr:rowOff>19050</xdr:rowOff>
    </xdr:from>
    <xdr:to>
      <xdr:col>6</xdr:col>
      <xdr:colOff>552450</xdr:colOff>
      <xdr:row>16</xdr:row>
      <xdr:rowOff>514350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7B2BC324-D611-858C-EBF1-91FB3F46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7477125"/>
          <a:ext cx="4953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18</xdr:row>
      <xdr:rowOff>9525</xdr:rowOff>
    </xdr:from>
    <xdr:to>
      <xdr:col>6</xdr:col>
      <xdr:colOff>561975</xdr:colOff>
      <xdr:row>18</xdr:row>
      <xdr:rowOff>533400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34DF8F6D-C366-981D-DD5E-672543AEC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591550"/>
          <a:ext cx="523875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17</xdr:row>
      <xdr:rowOff>38100</xdr:rowOff>
    </xdr:from>
    <xdr:to>
      <xdr:col>6</xdr:col>
      <xdr:colOff>571500</xdr:colOff>
      <xdr:row>17</xdr:row>
      <xdr:rowOff>514350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5C7485BD-32DA-18CD-8DFF-ABE683245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058150"/>
          <a:ext cx="54292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19</xdr:row>
      <xdr:rowOff>9525</xdr:rowOff>
    </xdr:from>
    <xdr:to>
      <xdr:col>6</xdr:col>
      <xdr:colOff>571500</xdr:colOff>
      <xdr:row>19</xdr:row>
      <xdr:rowOff>533400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86B5238E-FF2B-0739-8FE6-E3147973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9134475"/>
          <a:ext cx="523875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20</xdr:row>
      <xdr:rowOff>19050</xdr:rowOff>
    </xdr:from>
    <xdr:to>
      <xdr:col>6</xdr:col>
      <xdr:colOff>571500</xdr:colOff>
      <xdr:row>21</xdr:row>
      <xdr:rowOff>1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5402D83C-E8F4-7E34-F316-D62084080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9686925"/>
          <a:ext cx="523875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21</xdr:row>
      <xdr:rowOff>142875</xdr:rowOff>
    </xdr:from>
    <xdr:to>
      <xdr:col>6</xdr:col>
      <xdr:colOff>561975</xdr:colOff>
      <xdr:row>21</xdr:row>
      <xdr:rowOff>428625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0D7DAFA6-C323-DA64-0DB3-0F2AFA36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0353675"/>
          <a:ext cx="523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22</xdr:row>
      <xdr:rowOff>0</xdr:rowOff>
    </xdr:from>
    <xdr:to>
      <xdr:col>6</xdr:col>
      <xdr:colOff>561975</xdr:colOff>
      <xdr:row>22</xdr:row>
      <xdr:rowOff>523875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FA3C9A86-2A39-C0D6-FBA7-EFC8CBD53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0753725"/>
          <a:ext cx="523875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23</xdr:row>
      <xdr:rowOff>9525</xdr:rowOff>
    </xdr:from>
    <xdr:to>
      <xdr:col>6</xdr:col>
      <xdr:colOff>561975</xdr:colOff>
      <xdr:row>23</xdr:row>
      <xdr:rowOff>533400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328D87B3-DB1B-439A-D017-04ED4536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1306175"/>
          <a:ext cx="523875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23</xdr:row>
      <xdr:rowOff>533400</xdr:rowOff>
    </xdr:from>
    <xdr:to>
      <xdr:col>6</xdr:col>
      <xdr:colOff>552450</xdr:colOff>
      <xdr:row>24</xdr:row>
      <xdr:rowOff>533400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0E2CFD0A-987B-71E8-A8E6-ADB5211D4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1830050"/>
          <a:ext cx="5238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25</xdr:row>
      <xdr:rowOff>114300</xdr:rowOff>
    </xdr:from>
    <xdr:to>
      <xdr:col>6</xdr:col>
      <xdr:colOff>561975</xdr:colOff>
      <xdr:row>25</xdr:row>
      <xdr:rowOff>400050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id="{C3A83C4B-229B-F834-1EA1-9F9363ACB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2496800"/>
          <a:ext cx="523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26</xdr:row>
      <xdr:rowOff>142875</xdr:rowOff>
    </xdr:from>
    <xdr:to>
      <xdr:col>6</xdr:col>
      <xdr:colOff>581025</xdr:colOff>
      <xdr:row>26</xdr:row>
      <xdr:rowOff>428625</xdr:rowOff>
    </xdr:to>
    <xdr:pic>
      <xdr:nvPicPr>
        <xdr:cNvPr id="1048" name="Picture 24">
          <a:extLst>
            <a:ext uri="{FF2B5EF4-FFF2-40B4-BE49-F238E27FC236}">
              <a16:creationId xmlns:a16="http://schemas.microsoft.com/office/drawing/2014/main" id="{8791AF52-4C75-C9D0-23B6-6DA55876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3068300"/>
          <a:ext cx="523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3"/>
  <sheetViews>
    <sheetView workbookViewId="0">
      <selection activeCell="F5" sqref="F5"/>
    </sheetView>
  </sheetViews>
  <sheetFormatPr defaultRowHeight="15"/>
  <cols>
    <col min="2" max="2" width="5.42578125" customWidth="1"/>
    <col min="3" max="3" width="24.5703125" customWidth="1"/>
    <col min="6" max="6" width="13.42578125" customWidth="1"/>
  </cols>
  <sheetData>
    <row r="3" spans="2:6">
      <c r="B3" s="52" t="s">
        <v>26</v>
      </c>
      <c r="C3" s="53"/>
      <c r="D3" s="53"/>
      <c r="E3" s="53"/>
      <c r="F3" s="54"/>
    </row>
    <row r="4" spans="2:6">
      <c r="B4" s="36"/>
      <c r="C4" s="37"/>
      <c r="D4" s="37"/>
      <c r="E4" s="37"/>
      <c r="F4" s="40"/>
    </row>
    <row r="5" spans="2:6">
      <c r="B5" s="43" t="s">
        <v>6</v>
      </c>
      <c r="C5" s="39" t="s">
        <v>102</v>
      </c>
      <c r="D5" s="39"/>
      <c r="E5" s="39"/>
      <c r="F5" s="44">
        <f>Troškovnik!F49</f>
        <v>0</v>
      </c>
    </row>
    <row r="6" spans="2:6">
      <c r="B6" s="43"/>
      <c r="C6" s="39"/>
      <c r="D6" s="39"/>
      <c r="E6" s="39"/>
      <c r="F6" s="44"/>
    </row>
    <row r="7" spans="2:6">
      <c r="B7" s="43"/>
      <c r="C7" s="39"/>
      <c r="D7" s="39"/>
      <c r="E7" s="39"/>
      <c r="F7" s="44"/>
    </row>
    <row r="8" spans="2:6">
      <c r="B8" s="57"/>
      <c r="C8" s="58"/>
      <c r="D8" s="37"/>
      <c r="E8" s="37"/>
      <c r="F8" s="40"/>
    </row>
    <row r="9" spans="2:6">
      <c r="B9" s="52" t="s">
        <v>28</v>
      </c>
      <c r="C9" s="53"/>
      <c r="D9" s="38"/>
      <c r="E9" s="38"/>
      <c r="F9" s="41">
        <f>SUM(F5:F7)</f>
        <v>0</v>
      </c>
    </row>
    <row r="10" spans="2:6">
      <c r="B10" s="55"/>
      <c r="C10" s="56"/>
      <c r="D10" s="39"/>
      <c r="E10" s="39"/>
      <c r="F10" s="42"/>
    </row>
    <row r="11" spans="2:6">
      <c r="B11" s="52" t="s">
        <v>27</v>
      </c>
      <c r="C11" s="53"/>
      <c r="D11" s="38"/>
      <c r="E11" s="38"/>
      <c r="F11" s="41">
        <f>F9*0.25</f>
        <v>0</v>
      </c>
    </row>
    <row r="12" spans="2:6">
      <c r="B12" s="55"/>
      <c r="C12" s="56"/>
      <c r="D12" s="39"/>
      <c r="E12" s="39"/>
      <c r="F12" s="42"/>
    </row>
    <row r="13" spans="2:6">
      <c r="B13" s="52" t="s">
        <v>29</v>
      </c>
      <c r="C13" s="53"/>
      <c r="D13" s="38"/>
      <c r="E13" s="38"/>
      <c r="F13" s="41">
        <f>SUM(F9:F11)</f>
        <v>0</v>
      </c>
    </row>
  </sheetData>
  <mergeCells count="7">
    <mergeCell ref="B3:F3"/>
    <mergeCell ref="B9:C9"/>
    <mergeCell ref="B11:C11"/>
    <mergeCell ref="B13:C13"/>
    <mergeCell ref="B10:C10"/>
    <mergeCell ref="B12:C12"/>
    <mergeCell ref="B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3"/>
  <sheetViews>
    <sheetView tabSelected="1" zoomScale="130" zoomScaleNormal="130" workbookViewId="0">
      <selection activeCell="H6" sqref="H6"/>
    </sheetView>
  </sheetViews>
  <sheetFormatPr defaultRowHeight="14.25"/>
  <cols>
    <col min="1" max="1" width="9.5703125" style="7" bestFit="1" customWidth="1"/>
    <col min="2" max="2" width="51.85546875" style="7" customWidth="1"/>
    <col min="3" max="4" width="9.140625" style="7"/>
    <col min="5" max="5" width="13" style="7" customWidth="1"/>
    <col min="6" max="6" width="17" style="7" customWidth="1"/>
    <col min="7" max="16384" width="9.140625" style="7"/>
  </cols>
  <sheetData>
    <row r="1" spans="1:8">
      <c r="A1" s="7" t="s">
        <v>101</v>
      </c>
    </row>
    <row r="2" spans="1:8" ht="15">
      <c r="A2" s="62" t="s">
        <v>103</v>
      </c>
      <c r="B2" s="63"/>
      <c r="C2" s="63"/>
      <c r="D2" s="63"/>
      <c r="E2" s="63"/>
      <c r="F2" s="63"/>
    </row>
    <row r="3" spans="1:8" ht="15">
      <c r="A3" s="1" t="s">
        <v>0</v>
      </c>
      <c r="B3" s="1" t="s">
        <v>1</v>
      </c>
      <c r="C3" s="2" t="s">
        <v>2</v>
      </c>
      <c r="D3" s="3" t="s">
        <v>3</v>
      </c>
      <c r="E3" s="2" t="s">
        <v>4</v>
      </c>
      <c r="F3" s="3" t="s">
        <v>5</v>
      </c>
    </row>
    <row r="4" spans="1:8" ht="15" customHeight="1">
      <c r="A4" s="4" t="s">
        <v>6</v>
      </c>
      <c r="B4" s="64" t="s">
        <v>31</v>
      </c>
      <c r="C4" s="64"/>
      <c r="D4" s="64"/>
      <c r="E4" s="64"/>
      <c r="F4" s="65"/>
    </row>
    <row r="5" spans="1:8" ht="57">
      <c r="A5" s="14" t="s">
        <v>11</v>
      </c>
      <c r="B5" s="8" t="s">
        <v>89</v>
      </c>
      <c r="C5" s="15" t="s">
        <v>13</v>
      </c>
      <c r="D5" s="16">
        <v>10</v>
      </c>
      <c r="E5" s="19"/>
      <c r="F5" s="18">
        <f>D5*E5</f>
        <v>0</v>
      </c>
    </row>
    <row r="6" spans="1:8" ht="42.75">
      <c r="A6" s="14" t="s">
        <v>12</v>
      </c>
      <c r="B6" s="8" t="s">
        <v>32</v>
      </c>
      <c r="C6" s="23" t="s">
        <v>7</v>
      </c>
      <c r="D6" s="16">
        <v>900</v>
      </c>
      <c r="E6" s="19"/>
      <c r="F6" s="18">
        <f>D6*E6</f>
        <v>0</v>
      </c>
    </row>
    <row r="7" spans="1:8" ht="57">
      <c r="A7" s="14" t="s">
        <v>16</v>
      </c>
      <c r="B7" s="8" t="s">
        <v>90</v>
      </c>
      <c r="C7" s="15" t="s">
        <v>13</v>
      </c>
      <c r="D7" s="16">
        <v>92</v>
      </c>
      <c r="E7" s="19"/>
      <c r="F7" s="18">
        <f>D7*E7</f>
        <v>0</v>
      </c>
    </row>
    <row r="8" spans="1:8" ht="28.5">
      <c r="A8" s="14" t="s">
        <v>33</v>
      </c>
      <c r="B8" s="8" t="s">
        <v>34</v>
      </c>
      <c r="C8" s="15" t="s">
        <v>13</v>
      </c>
      <c r="D8" s="16">
        <v>200</v>
      </c>
      <c r="E8" s="19"/>
      <c r="F8" s="18">
        <f>D8*E8</f>
        <v>0</v>
      </c>
    </row>
    <row r="9" spans="1:8" ht="60" customHeight="1">
      <c r="A9" s="14" t="s">
        <v>37</v>
      </c>
      <c r="B9" s="8" t="s">
        <v>88</v>
      </c>
      <c r="C9" s="15" t="s">
        <v>13</v>
      </c>
      <c r="D9" s="16">
        <v>23</v>
      </c>
      <c r="E9" s="19"/>
      <c r="F9" s="18">
        <f>D9*E9</f>
        <v>0</v>
      </c>
    </row>
    <row r="10" spans="1:8" ht="15" customHeight="1">
      <c r="A10" s="4" t="s">
        <v>30</v>
      </c>
      <c r="B10" s="64" t="s">
        <v>10</v>
      </c>
      <c r="C10" s="64"/>
      <c r="D10" s="64"/>
      <c r="E10" s="64"/>
      <c r="F10" s="65"/>
    </row>
    <row r="11" spans="1:8" ht="15" customHeight="1">
      <c r="A11" s="5" t="s">
        <v>36</v>
      </c>
      <c r="B11" s="66" t="s">
        <v>8</v>
      </c>
      <c r="C11" s="66"/>
      <c r="D11" s="66"/>
      <c r="E11" s="66"/>
      <c r="F11" s="67"/>
    </row>
    <row r="12" spans="1:8" ht="90.75" customHeight="1">
      <c r="A12" s="46"/>
      <c r="B12" s="68" t="s">
        <v>70</v>
      </c>
      <c r="C12" s="69"/>
      <c r="D12" s="69"/>
      <c r="E12" s="69"/>
      <c r="F12" s="70"/>
    </row>
    <row r="13" spans="1:8" ht="45" customHeight="1">
      <c r="A13" s="14" t="s">
        <v>38</v>
      </c>
      <c r="B13" s="8" t="s">
        <v>35</v>
      </c>
      <c r="C13" s="15" t="s">
        <v>13</v>
      </c>
      <c r="D13" s="16">
        <v>13</v>
      </c>
      <c r="E13" s="19"/>
      <c r="F13" s="18">
        <f>D13*E13</f>
        <v>0</v>
      </c>
      <c r="H13" s="9"/>
    </row>
    <row r="14" spans="1:8" ht="42.75">
      <c r="A14" s="14" t="s">
        <v>39</v>
      </c>
      <c r="B14" s="8" t="s">
        <v>14</v>
      </c>
      <c r="C14" s="15" t="s">
        <v>13</v>
      </c>
      <c r="D14" s="16">
        <v>6</v>
      </c>
      <c r="E14" s="19"/>
      <c r="F14" s="18">
        <f>D14*E14</f>
        <v>0</v>
      </c>
      <c r="H14" s="9"/>
    </row>
    <row r="15" spans="1:8" ht="44.25" customHeight="1">
      <c r="A15" s="14" t="s">
        <v>40</v>
      </c>
      <c r="B15" s="27" t="s">
        <v>99</v>
      </c>
      <c r="C15" s="15" t="s">
        <v>13</v>
      </c>
      <c r="D15" s="16">
        <v>3</v>
      </c>
      <c r="E15" s="17"/>
      <c r="F15" s="18">
        <f t="shared" ref="F15:F32" si="0">D15*E15</f>
        <v>0</v>
      </c>
    </row>
    <row r="16" spans="1:8" ht="44.25" customHeight="1">
      <c r="A16" s="14" t="s">
        <v>41</v>
      </c>
      <c r="B16" s="27" t="s">
        <v>42</v>
      </c>
      <c r="C16" s="15" t="s">
        <v>13</v>
      </c>
      <c r="D16" s="16">
        <v>6</v>
      </c>
      <c r="E16" s="17"/>
      <c r="F16" s="18">
        <f t="shared" si="0"/>
        <v>0</v>
      </c>
    </row>
    <row r="17" spans="1:6" ht="44.25" customHeight="1">
      <c r="A17" s="14" t="s">
        <v>43</v>
      </c>
      <c r="B17" s="27" t="s">
        <v>44</v>
      </c>
      <c r="C17" s="15" t="s">
        <v>13</v>
      </c>
      <c r="D17" s="16">
        <v>1</v>
      </c>
      <c r="E17" s="19"/>
      <c r="F17" s="18">
        <f t="shared" si="0"/>
        <v>0</v>
      </c>
    </row>
    <row r="18" spans="1:6" ht="44.25" customHeight="1">
      <c r="A18" s="14" t="s">
        <v>45</v>
      </c>
      <c r="B18" s="27" t="s">
        <v>72</v>
      </c>
      <c r="C18" s="15" t="s">
        <v>13</v>
      </c>
      <c r="D18" s="26">
        <v>1</v>
      </c>
      <c r="E18" s="17"/>
      <c r="F18" s="18">
        <f t="shared" si="0"/>
        <v>0</v>
      </c>
    </row>
    <row r="19" spans="1:6" ht="42.75">
      <c r="A19" s="14" t="s">
        <v>46</v>
      </c>
      <c r="B19" s="27" t="s">
        <v>47</v>
      </c>
      <c r="C19" s="15" t="s">
        <v>13</v>
      </c>
      <c r="D19" s="16">
        <v>6</v>
      </c>
      <c r="E19" s="25"/>
      <c r="F19" s="18">
        <f t="shared" si="0"/>
        <v>0</v>
      </c>
    </row>
    <row r="20" spans="1:6" ht="42.75">
      <c r="A20" s="14" t="s">
        <v>48</v>
      </c>
      <c r="B20" s="27" t="s">
        <v>73</v>
      </c>
      <c r="C20" s="15" t="s">
        <v>13</v>
      </c>
      <c r="D20" s="16">
        <v>1</v>
      </c>
      <c r="E20" s="25"/>
      <c r="F20" s="18">
        <f t="shared" si="0"/>
        <v>0</v>
      </c>
    </row>
    <row r="21" spans="1:6" ht="42.75">
      <c r="A21" s="14" t="s">
        <v>49</v>
      </c>
      <c r="B21" s="27" t="s">
        <v>73</v>
      </c>
      <c r="C21" s="15" t="s">
        <v>13</v>
      </c>
      <c r="D21" s="16">
        <v>1</v>
      </c>
      <c r="E21" s="25"/>
      <c r="F21" s="18">
        <f t="shared" si="0"/>
        <v>0</v>
      </c>
    </row>
    <row r="22" spans="1:6" ht="42.75">
      <c r="A22" s="14" t="s">
        <v>50</v>
      </c>
      <c r="B22" s="27" t="s">
        <v>74</v>
      </c>
      <c r="C22" s="15" t="s">
        <v>13</v>
      </c>
      <c r="D22" s="16">
        <v>1</v>
      </c>
      <c r="E22" s="25"/>
      <c r="F22" s="18">
        <f t="shared" si="0"/>
        <v>0</v>
      </c>
    </row>
    <row r="23" spans="1:6" ht="42.75">
      <c r="A23" s="14" t="s">
        <v>52</v>
      </c>
      <c r="B23" s="27" t="s">
        <v>75</v>
      </c>
      <c r="C23" s="15" t="s">
        <v>13</v>
      </c>
      <c r="D23" s="16">
        <v>1</v>
      </c>
      <c r="E23" s="25"/>
      <c r="F23" s="18">
        <f t="shared" si="0"/>
        <v>0</v>
      </c>
    </row>
    <row r="24" spans="1:6" ht="42.75">
      <c r="A24" s="14" t="s">
        <v>68</v>
      </c>
      <c r="B24" s="27" t="s">
        <v>76</v>
      </c>
      <c r="C24" s="15" t="s">
        <v>13</v>
      </c>
      <c r="D24" s="16">
        <v>1</v>
      </c>
      <c r="E24" s="25"/>
      <c r="F24" s="18">
        <f t="shared" si="0"/>
        <v>0</v>
      </c>
    </row>
    <row r="25" spans="1:6" ht="42.75">
      <c r="A25" s="14" t="s">
        <v>69</v>
      </c>
      <c r="B25" s="27" t="s">
        <v>77</v>
      </c>
      <c r="C25" s="15" t="s">
        <v>13</v>
      </c>
      <c r="D25" s="16">
        <v>1</v>
      </c>
      <c r="E25" s="25"/>
      <c r="F25" s="18">
        <f t="shared" si="0"/>
        <v>0</v>
      </c>
    </row>
    <row r="26" spans="1:6" ht="42.75">
      <c r="A26" s="14" t="s">
        <v>78</v>
      </c>
      <c r="B26" s="27" t="s">
        <v>79</v>
      </c>
      <c r="C26" s="15" t="s">
        <v>13</v>
      </c>
      <c r="D26" s="16">
        <v>3</v>
      </c>
      <c r="E26" s="25"/>
      <c r="F26" s="18">
        <f t="shared" si="0"/>
        <v>0</v>
      </c>
    </row>
    <row r="27" spans="1:6" ht="42.75">
      <c r="A27" s="14" t="s">
        <v>81</v>
      </c>
      <c r="B27" s="27" t="s">
        <v>80</v>
      </c>
      <c r="C27" s="15" t="s">
        <v>13</v>
      </c>
      <c r="D27" s="16">
        <v>3</v>
      </c>
      <c r="E27" s="25"/>
      <c r="F27" s="18">
        <f t="shared" si="0"/>
        <v>0</v>
      </c>
    </row>
    <row r="28" spans="1:6" ht="43.5" customHeight="1">
      <c r="A28" s="14" t="s">
        <v>82</v>
      </c>
      <c r="B28" s="27" t="s">
        <v>91</v>
      </c>
      <c r="C28" s="15" t="s">
        <v>13</v>
      </c>
      <c r="D28" s="16">
        <v>3</v>
      </c>
      <c r="E28" s="25"/>
      <c r="F28" s="18">
        <f t="shared" si="0"/>
        <v>0</v>
      </c>
    </row>
    <row r="29" spans="1:6" ht="42.75">
      <c r="A29" s="14" t="s">
        <v>83</v>
      </c>
      <c r="B29" s="27" t="s">
        <v>15</v>
      </c>
      <c r="C29" s="15" t="s">
        <v>13</v>
      </c>
      <c r="D29" s="16">
        <v>1</v>
      </c>
      <c r="E29" s="25"/>
      <c r="F29" s="18">
        <f t="shared" si="0"/>
        <v>0</v>
      </c>
    </row>
    <row r="30" spans="1:6" ht="57">
      <c r="A30" s="14" t="s">
        <v>84</v>
      </c>
      <c r="B30" s="27" t="s">
        <v>22</v>
      </c>
      <c r="C30" s="15" t="s">
        <v>13</v>
      </c>
      <c r="D30" s="16">
        <v>1</v>
      </c>
      <c r="E30" s="25"/>
      <c r="F30" s="18">
        <f t="shared" si="0"/>
        <v>0</v>
      </c>
    </row>
    <row r="31" spans="1:6" ht="42.75">
      <c r="A31" s="14" t="s">
        <v>85</v>
      </c>
      <c r="B31" s="8" t="s">
        <v>51</v>
      </c>
      <c r="C31" s="15" t="s">
        <v>13</v>
      </c>
      <c r="D31" s="16">
        <v>1</v>
      </c>
      <c r="E31" s="17"/>
      <c r="F31" s="18">
        <f t="shared" si="0"/>
        <v>0</v>
      </c>
    </row>
    <row r="32" spans="1:6" ht="57">
      <c r="A32" s="47" t="s">
        <v>86</v>
      </c>
      <c r="B32" s="48" t="s">
        <v>98</v>
      </c>
      <c r="C32" s="30" t="s">
        <v>13</v>
      </c>
      <c r="D32" s="49">
        <v>16</v>
      </c>
      <c r="E32" s="50"/>
      <c r="F32" s="51">
        <f t="shared" si="0"/>
        <v>0</v>
      </c>
    </row>
    <row r="33" spans="1:8" ht="42.75">
      <c r="A33" s="47" t="s">
        <v>87</v>
      </c>
      <c r="B33" s="8" t="s">
        <v>100</v>
      </c>
      <c r="C33" s="20" t="s">
        <v>13</v>
      </c>
      <c r="D33" s="16">
        <v>6</v>
      </c>
      <c r="E33" s="17"/>
      <c r="F33" s="18">
        <f>D33*E33</f>
        <v>0</v>
      </c>
    </row>
    <row r="34" spans="1:8" ht="15">
      <c r="A34" s="6" t="s">
        <v>53</v>
      </c>
      <c r="B34" s="60" t="s">
        <v>9</v>
      </c>
      <c r="C34" s="61"/>
      <c r="D34" s="61"/>
      <c r="E34" s="61"/>
      <c r="F34" s="61"/>
    </row>
    <row r="35" spans="1:8" ht="42.75">
      <c r="A35" s="13" t="s">
        <v>54</v>
      </c>
      <c r="B35" s="11" t="s">
        <v>20</v>
      </c>
      <c r="C35" s="20" t="s">
        <v>19</v>
      </c>
      <c r="D35" s="21">
        <v>3000</v>
      </c>
      <c r="E35" s="22"/>
      <c r="F35" s="21">
        <f>D35*E35</f>
        <v>0</v>
      </c>
    </row>
    <row r="36" spans="1:8" ht="57">
      <c r="A36" s="13" t="s">
        <v>57</v>
      </c>
      <c r="B36" s="11" t="s">
        <v>63</v>
      </c>
      <c r="C36" s="20" t="s">
        <v>19</v>
      </c>
      <c r="D36" s="22">
        <v>650</v>
      </c>
      <c r="E36" s="22"/>
      <c r="F36" s="21">
        <f t="shared" ref="F36:F45" si="1">D36*E36</f>
        <v>0</v>
      </c>
    </row>
    <row r="37" spans="1:8" ht="42.75">
      <c r="A37" s="13" t="s">
        <v>56</v>
      </c>
      <c r="B37" s="11" t="s">
        <v>71</v>
      </c>
      <c r="C37" s="23" t="s">
        <v>7</v>
      </c>
      <c r="D37" s="22">
        <v>25</v>
      </c>
      <c r="E37" s="22"/>
      <c r="F37" s="21">
        <f t="shared" si="1"/>
        <v>0</v>
      </c>
    </row>
    <row r="38" spans="1:8" ht="42.75">
      <c r="A38" s="13" t="s">
        <v>55</v>
      </c>
      <c r="B38" s="11" t="s">
        <v>92</v>
      </c>
      <c r="C38" s="23" t="s">
        <v>7</v>
      </c>
      <c r="D38" s="22">
        <v>170</v>
      </c>
      <c r="E38" s="22"/>
      <c r="F38" s="21">
        <f t="shared" ref="F38:F44" si="2">D38*E38</f>
        <v>0</v>
      </c>
    </row>
    <row r="39" spans="1:8" ht="28.5">
      <c r="A39" s="13" t="s">
        <v>58</v>
      </c>
      <c r="B39" s="8" t="s">
        <v>21</v>
      </c>
      <c r="C39" s="15" t="s">
        <v>13</v>
      </c>
      <c r="D39" s="24">
        <v>9</v>
      </c>
      <c r="E39" s="22"/>
      <c r="F39" s="21">
        <f t="shared" si="2"/>
        <v>0</v>
      </c>
      <c r="H39" s="12"/>
    </row>
    <row r="40" spans="1:8" ht="28.5">
      <c r="A40" s="13" t="s">
        <v>59</v>
      </c>
      <c r="B40" s="8" t="s">
        <v>18</v>
      </c>
      <c r="C40" s="15" t="s">
        <v>13</v>
      </c>
      <c r="D40" s="24">
        <v>31</v>
      </c>
      <c r="E40" s="22"/>
      <c r="F40" s="21">
        <f t="shared" si="2"/>
        <v>0</v>
      </c>
      <c r="H40" s="12"/>
    </row>
    <row r="41" spans="1:8" ht="28.5">
      <c r="A41" s="13" t="s">
        <v>61</v>
      </c>
      <c r="B41" s="8" t="s">
        <v>93</v>
      </c>
      <c r="C41" s="15" t="s">
        <v>13</v>
      </c>
      <c r="D41" s="24">
        <v>13</v>
      </c>
      <c r="E41" s="22"/>
      <c r="F41" s="21">
        <f t="shared" si="2"/>
        <v>0</v>
      </c>
      <c r="H41" s="12"/>
    </row>
    <row r="42" spans="1:8" ht="42.75">
      <c r="A42" s="13" t="s">
        <v>62</v>
      </c>
      <c r="B42" s="8" t="s">
        <v>96</v>
      </c>
      <c r="C42" s="15" t="s">
        <v>13</v>
      </c>
      <c r="D42" s="24">
        <v>20</v>
      </c>
      <c r="E42" s="22"/>
      <c r="F42" s="21">
        <f t="shared" si="2"/>
        <v>0</v>
      </c>
    </row>
    <row r="43" spans="1:8" ht="76.5" customHeight="1">
      <c r="A43" s="13" t="s">
        <v>64</v>
      </c>
      <c r="B43" s="8" t="s">
        <v>97</v>
      </c>
      <c r="C43" s="15" t="s">
        <v>13</v>
      </c>
      <c r="D43" s="24">
        <v>2</v>
      </c>
      <c r="E43" s="22"/>
      <c r="F43" s="21">
        <f t="shared" ref="F43" si="3">D43*E43</f>
        <v>0</v>
      </c>
    </row>
    <row r="44" spans="1:8" ht="75" customHeight="1">
      <c r="A44" s="13" t="s">
        <v>94</v>
      </c>
      <c r="B44" s="8" t="s">
        <v>60</v>
      </c>
      <c r="C44" s="15" t="s">
        <v>13</v>
      </c>
      <c r="D44" s="24">
        <v>8</v>
      </c>
      <c r="E44" s="22"/>
      <c r="F44" s="21">
        <f t="shared" si="2"/>
        <v>0</v>
      </c>
    </row>
    <row r="45" spans="1:8" ht="42.75">
      <c r="A45" s="13" t="s">
        <v>95</v>
      </c>
      <c r="B45" s="8" t="s">
        <v>67</v>
      </c>
      <c r="C45" s="23" t="s">
        <v>7</v>
      </c>
      <c r="D45" s="24">
        <v>650</v>
      </c>
      <c r="E45" s="22"/>
      <c r="F45" s="21">
        <f t="shared" si="1"/>
        <v>0</v>
      </c>
    </row>
    <row r="46" spans="1:8" ht="15">
      <c r="A46" s="6" t="s">
        <v>65</v>
      </c>
      <c r="B46" s="60" t="s">
        <v>17</v>
      </c>
      <c r="C46" s="61"/>
      <c r="D46" s="61"/>
      <c r="E46" s="61"/>
      <c r="F46" s="61"/>
    </row>
    <row r="47" spans="1:8" ht="42.75">
      <c r="A47" s="28" t="s">
        <v>66</v>
      </c>
      <c r="B47" s="29" t="s">
        <v>23</v>
      </c>
      <c r="C47" s="30" t="s">
        <v>13</v>
      </c>
      <c r="D47" s="33">
        <v>160</v>
      </c>
      <c r="E47" s="33"/>
      <c r="F47" s="33">
        <f>D47*E47</f>
        <v>0</v>
      </c>
    </row>
    <row r="48" spans="1:8">
      <c r="A48" s="45"/>
      <c r="B48" s="31"/>
      <c r="C48" s="15"/>
      <c r="D48" s="22"/>
      <c r="E48" s="22"/>
      <c r="F48" s="32"/>
    </row>
    <row r="49" spans="3:6" ht="15">
      <c r="C49" s="59" t="s">
        <v>5</v>
      </c>
      <c r="D49" s="59"/>
      <c r="E49" s="59"/>
      <c r="F49" s="34">
        <f>SUM(F13:F33,F35:F45,F47:F47,F5:F9)</f>
        <v>0</v>
      </c>
    </row>
    <row r="50" spans="3:6" ht="15">
      <c r="C50" s="59" t="s">
        <v>24</v>
      </c>
      <c r="D50" s="59"/>
      <c r="E50" s="59"/>
      <c r="F50" s="35">
        <f>F49*0.25</f>
        <v>0</v>
      </c>
    </row>
    <row r="51" spans="3:6" ht="15">
      <c r="C51" s="59" t="s">
        <v>25</v>
      </c>
      <c r="D51" s="59"/>
      <c r="E51" s="59"/>
      <c r="F51" s="35">
        <f>SUM(F49:F50)</f>
        <v>0</v>
      </c>
    </row>
    <row r="53" spans="3:6">
      <c r="C53" s="10"/>
    </row>
  </sheetData>
  <mergeCells count="10">
    <mergeCell ref="C50:E50"/>
    <mergeCell ref="C51:E51"/>
    <mergeCell ref="B46:F46"/>
    <mergeCell ref="A2:F2"/>
    <mergeCell ref="B10:F10"/>
    <mergeCell ref="B11:F11"/>
    <mergeCell ref="B34:F34"/>
    <mergeCell ref="C49:E49"/>
    <mergeCell ref="B4:F4"/>
    <mergeCell ref="B12:F12"/>
  </mergeCells>
  <pageMargins left="0.7" right="0.7" top="0.75" bottom="0.75" header="0.3" footer="0.3"/>
  <pageSetup paperSize="9" scale="68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Rekapitulacija</vt:lpstr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Gotić</dc:creator>
  <cp:lastModifiedBy>Katarina Zidarić</cp:lastModifiedBy>
  <cp:lastPrinted>2026-01-09T14:10:55Z</cp:lastPrinted>
  <dcterms:created xsi:type="dcterms:W3CDTF">2024-10-04T06:20:00Z</dcterms:created>
  <dcterms:modified xsi:type="dcterms:W3CDTF">2026-01-09T14:30:31Z</dcterms:modified>
</cp:coreProperties>
</file>