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haela.klaric\Documents\NABAVA\JEDNOSTAVNA NABAVA MIHAELA\Kavezi i postava polupodzemnih spremnika\"/>
    </mc:Choice>
  </mc:AlternateContent>
  <xr:revisionPtr revIDLastSave="0" documentId="13_ncr:1_{6990F7F0-B394-4815-AA88-EE41B1D3BF70}" xr6:coauthVersionLast="47" xr6:coauthVersionMax="47" xr10:uidLastSave="{00000000-0000-0000-0000-000000000000}"/>
  <bookViews>
    <workbookView xWindow="2235" yWindow="3285" windowWidth="21600" windowHeight="11295" xr2:uid="{75C61D1C-90E9-4D29-822F-0F4955EA6142}"/>
  </bookViews>
  <sheets>
    <sheet name="REKAPITULACIJA" sheetId="1" r:id="rId1"/>
    <sheet name="Frana Gundruma" sheetId="2" r:id="rId2"/>
    <sheet name="Tomislavova 5" sheetId="3" r:id="rId3"/>
    <sheet name="Baltićeva 1" sheetId="4" r:id="rId4"/>
    <sheet name="Polupodzemni" sheetId="5" r:id="rId5"/>
    <sheet name="Sanacij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F16" i="6"/>
  <c r="F14" i="6"/>
  <c r="F12" i="6"/>
  <c r="F10" i="6"/>
  <c r="F7" i="6"/>
  <c r="F4" i="6"/>
  <c r="F12" i="5"/>
  <c r="F16" i="3"/>
  <c r="F10" i="5"/>
  <c r="F8" i="5"/>
  <c r="F6" i="5"/>
  <c r="F4" i="5"/>
  <c r="F2" i="5"/>
  <c r="F10" i="4"/>
  <c r="F8" i="4"/>
  <c r="F6" i="4"/>
  <c r="F4" i="4"/>
  <c r="F2" i="4"/>
  <c r="F14" i="3"/>
  <c r="F12" i="3"/>
  <c r="F10" i="3"/>
  <c r="F8" i="3"/>
  <c r="F6" i="3"/>
  <c r="F4" i="3"/>
  <c r="F2" i="3"/>
  <c r="F10" i="2"/>
  <c r="F8" i="2"/>
  <c r="F6" i="2"/>
  <c r="F4" i="2"/>
  <c r="F2" i="2"/>
  <c r="C12" i="1" l="1"/>
  <c r="C13" i="1" s="1"/>
  <c r="F17" i="6"/>
  <c r="F18" i="6" s="1"/>
  <c r="F14" i="5"/>
  <c r="F15" i="5" s="1"/>
  <c r="F16" i="5" s="1"/>
  <c r="F12" i="4"/>
  <c r="F13" i="4" s="1"/>
  <c r="F14" i="4" s="1"/>
  <c r="F18" i="3"/>
  <c r="F19" i="3" s="1"/>
  <c r="F20" i="3" s="1"/>
  <c r="F12" i="2"/>
  <c r="F13" i="2" s="1"/>
  <c r="F14" i="2" s="1"/>
</calcChain>
</file>

<file path=xl/sharedStrings.xml><?xml version="1.0" encoding="utf-8"?>
<sst xmlns="http://schemas.openxmlformats.org/spreadsheetml/2006/main" count="130" uniqueCount="57">
  <si>
    <t>1.</t>
  </si>
  <si>
    <t>kom</t>
  </si>
  <si>
    <t>2.</t>
  </si>
  <si>
    <t>3.</t>
  </si>
  <si>
    <t>4.</t>
  </si>
  <si>
    <t>5.</t>
  </si>
  <si>
    <t>6.</t>
  </si>
  <si>
    <t>m2</t>
  </si>
  <si>
    <t>7.</t>
  </si>
  <si>
    <t>UKUPNO</t>
  </si>
  <si>
    <t>Dobava I Postava tipskih stupova 60x60 mm. obračun po komadu.</t>
  </si>
  <si>
    <t>8.</t>
  </si>
  <si>
    <t>Dobava I postava panela h=2,00 m. Paneli se ugrađuju kao zidovi i kao pokrov kaveza, Obračun po komadu panela dimenzija 2,50x2,00 m.</t>
  </si>
  <si>
    <t>Izvedba temelja stupova. U cijenu uključiti sve potrebne radnje do ugradnje stupa iz st.2. Obračun po komadu.</t>
  </si>
  <si>
    <t>Izrada I montaža vrata dimenzija 1,30x2,00m (svijetli otvor). Vrata se izrađuju od čeličnih profila 40x40x3 mm sa ispunama od elemenata panelne ograde. U cijenu uključeni I stupovi s obje strane vrata dimenzija 60x60x3 mm. U vratima i štokovima predvidjeti ugradnju brave koju osigurava KP. U cijenu uključena i ugradnja vrata na licu mjesta. Obračun po komadu.</t>
  </si>
  <si>
    <t>A. Frana Gundruma</t>
  </si>
  <si>
    <t>B. Tomislavova 5</t>
  </si>
  <si>
    <t>Izvedba podloge od opločnika. U cijenu uključen iskop I priprema podloge za postavu opločnika, dobava i ugradnja opločnika do pune funkcionalnosti. Opločnici sive boje veličine cca. 20x20x6 cm. Obračun po m2.</t>
  </si>
  <si>
    <t>Dobava i ugradnja rubnjaka širine 6-8 cm. U cijenu uključeni svi radovi do pune funkcionalni rubnjaka. Obračun po m1.</t>
  </si>
  <si>
    <t>m1</t>
  </si>
  <si>
    <t>Izvedba podloge od opločnika oko polupodzemnih kontejnera. U cijenu uključen iskop I priprema podloge za postavu opločnika, dobava i ugradnja opločnika do pune funkcionalnosti. Opločnici sive boje veličine cca. 20x20x6 cm. Obračun po m2.</t>
  </si>
  <si>
    <t>Ugradnja polupodzemnih spremnika. Stavka se sastoji od iskopa zemlje, utovara na kamion, odvoz i deponiranja. Ugradnja spremnika sukladno uputama proizvođača, na niveliranu i zbijenu podlogu. U cijenu uključeno i zatpravanje kamenim agregatom i zbijanje. Nogare i dno spremnika potrebno osigurati suhim betonom kao protuutegom, u svemu prema uputama proizvođača. Obračun po kom spremnika.</t>
  </si>
  <si>
    <t>Dobava I ugradnja podkonstrukcije 50x50x2 mm za pokrov od pletiva. Obračun po m1.</t>
  </si>
  <si>
    <t>Rušenje stabla sa odvozom drvne mase.</t>
  </si>
  <si>
    <t>Izvedba temelja stupova. U cijenu uključiti sve potrebne radnje do ugradnje stupa iz st.2 i st.4. Obračun po komadu.</t>
  </si>
  <si>
    <t>C. Mojsija Baltića 1</t>
  </si>
  <si>
    <t>PDV</t>
  </si>
  <si>
    <t>SVEUKUPNO</t>
  </si>
  <si>
    <t>REKAPITULACIJA</t>
  </si>
  <si>
    <t>Sanacija postojećeg platoa na kojem se trenutno nalaze kontejneri. Podlogu nakon demontaže nasipati zemljom i posijati travu. Obračun po m2 sanirane površine.</t>
  </si>
  <si>
    <t>Sadnja sadnica lovor višnje na razmaku max. 50 cm. Obračun po m1</t>
  </si>
  <si>
    <t>Kavez Frana Gundruma</t>
  </si>
  <si>
    <t>Sanacija platoa postojećih spremnika</t>
  </si>
  <si>
    <t>Kavez Baltićeva</t>
  </si>
  <si>
    <t>Polupodzemni spremnici Tomislavova</t>
  </si>
  <si>
    <t>NAPOMENA:</t>
  </si>
  <si>
    <t>Sve radove izvoditi u dogovoru i prema lokacijama i uputama</t>
  </si>
  <si>
    <t>djelatnika Komunalnog poduzeća Križevci d.o.o.</t>
  </si>
  <si>
    <t>definirati s djelatnicima Komunalnog poduzeća Križevci d.o.o.</t>
  </si>
  <si>
    <t>Izvedba ograde od metalnih cijevi visine 100 cm sa min. tri horizontalne prečke. U cijenu uključena antikorozivna zaštita cinačanjem, potrebni temelji za ogradu i postava do pune funkcionalnosti. Obračun po m1 ograde.</t>
  </si>
  <si>
    <t>Izrada I montaža vrata dimenzija 1,00x2,00m (svijetli otvor). Vrata se izrađuju od čeličnih profila 40x40x3 mm sa ispunama od elemenata panelne ograde. U cijenu uključeni I stupovi s obje strane vrata dimenzija 60x60x3 mm. U vratima i štokovima predvidjeti ugradnju brave koju osigurava KP. U cijenu uključena i ugradnja vrata na licu mjesta. Obračun po komadu.</t>
  </si>
  <si>
    <t>Iskop i nasipavanje staze do kaveza, kroz park. Staza se izvodi širine 40 cm i izvodi se od nasipa kamenog materijala. Obračun po m1 izvedene staze.</t>
  </si>
  <si>
    <t>Loakcije su definirane sukladno slikama iz priloga, a točnu mikrolokaciju</t>
  </si>
  <si>
    <t>Dobava i ugradnja opločnika dimenzija 40x40x4 cm koji se polažu na podlogu od kamenog materijala. Obračun po m1 postavljenog opločnika za stazu kroz park.</t>
  </si>
  <si>
    <t xml:space="preserve">Kavez Tomislavova </t>
  </si>
  <si>
    <t>D. Tomislavova polupodzemni</t>
  </si>
  <si>
    <t>A.</t>
  </si>
  <si>
    <t>B.</t>
  </si>
  <si>
    <t>C.</t>
  </si>
  <si>
    <t>D.</t>
  </si>
  <si>
    <t>E.</t>
  </si>
  <si>
    <t>E. Sanacije postojećih platoa spremnika</t>
  </si>
  <si>
    <t>Frana Gundruma - sanacija postojećeg platoa spremnika</t>
  </si>
  <si>
    <t>Tomislavova 11, polupodzemni spremnici</t>
  </si>
  <si>
    <t>Tomislavova 5 - izvedba staze kroz park i dodatna vrata</t>
  </si>
  <si>
    <t>pdv (25%)</t>
  </si>
  <si>
    <t>TROŠKOVNIK - Izrada kaveza oko spremnika za otpad i postava polupodzemnih spremnika za otpad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</si>
</sst>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4" fontId="0" fillId="2" borderId="0" xfId="0" applyNumberFormat="1" applyFill="1"/>
    <xf numFmtId="4" fontId="0" fillId="0" borderId="0" xfId="0" applyNumberFormat="1" applyAlignment="1">
      <alignment wrapText="1"/>
    </xf>
    <xf numFmtId="4" fontId="0" fillId="3" borderId="0" xfId="0" applyNumberFormat="1" applyFill="1"/>
    <xf numFmtId="4" fontId="0" fillId="0" borderId="1" xfId="0" applyNumberFormat="1" applyBorder="1"/>
    <xf numFmtId="4" fontId="1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1" xfId="0" applyNumberFormat="1" applyFont="1" applyBorder="1"/>
    <xf numFmtId="4" fontId="3" fillId="0" borderId="0" xfId="0" applyNumberFormat="1" applyFont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right"/>
    </xf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</xdr:colOff>
      <xdr:row>0</xdr:row>
      <xdr:rowOff>5716</xdr:rowOff>
    </xdr:from>
    <xdr:to>
      <xdr:col>15</xdr:col>
      <xdr:colOff>170469</xdr:colOff>
      <xdr:row>10</xdr:row>
      <xdr:rowOff>85726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555123-2FF0-4DA0-A5A4-6E89F8E5B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1" y="196216"/>
          <a:ext cx="2608868" cy="427101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10</xdr:col>
      <xdr:colOff>582494</xdr:colOff>
      <xdr:row>10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572DCCD-D0A1-23C7-7CB7-7C561A28F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190500"/>
          <a:ext cx="3020894" cy="428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8</xdr:row>
      <xdr:rowOff>133350</xdr:rowOff>
    </xdr:from>
    <xdr:to>
      <xdr:col>13</xdr:col>
      <xdr:colOff>533400</xdr:colOff>
      <xdr:row>18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9A55BD-00AB-0B3C-A46E-5B97F9374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3581400"/>
          <a:ext cx="4638675" cy="3305175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0</xdr:row>
      <xdr:rowOff>180976</xdr:rowOff>
    </xdr:from>
    <xdr:to>
      <xdr:col>14</xdr:col>
      <xdr:colOff>606313</xdr:colOff>
      <xdr:row>7</xdr:row>
      <xdr:rowOff>1323976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F6FBB31-1EAC-7EF6-CFA8-88EC9A168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180976"/>
          <a:ext cx="5378338" cy="3238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363040</xdr:colOff>
      <xdr:row>0</xdr:row>
      <xdr:rowOff>25582</xdr:rowOff>
    </xdr:from>
    <xdr:to>
      <xdr:col>11</xdr:col>
      <xdr:colOff>429714</xdr:colOff>
      <xdr:row>11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18E680-677F-416F-B62C-0BB05C4ED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0015" y="25582"/>
          <a:ext cx="3114674" cy="4489268"/>
        </a:xfrm>
        <a:prstGeom prst="rect">
          <a:avLst/>
        </a:prstGeom>
      </xdr:spPr>
    </xdr:pic>
    <xdr:clientData/>
  </xdr:twoCellAnchor>
  <xdr:twoCellAnchor editAs="oneCell">
    <xdr:from>
      <xdr:col>11</xdr:col>
      <xdr:colOff>521970</xdr:colOff>
      <xdr:row>0</xdr:row>
      <xdr:rowOff>32385</xdr:rowOff>
    </xdr:from>
    <xdr:to>
      <xdr:col>15</xdr:col>
      <xdr:colOff>441960</xdr:colOff>
      <xdr:row>11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5D2B2E-B62B-4D87-809D-EB0080A6C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945" y="32385"/>
          <a:ext cx="2358390" cy="44824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1</xdr:row>
      <xdr:rowOff>76200</xdr:rowOff>
    </xdr:from>
    <xdr:to>
      <xdr:col>16</xdr:col>
      <xdr:colOff>476250</xdr:colOff>
      <xdr:row>11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009CA1-86D9-515D-F2C0-E2568D3C9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266700"/>
          <a:ext cx="6438900" cy="484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361CC-FCBB-493D-AA13-FEB61BB56051}">
  <dimension ref="A1:E22"/>
  <sheetViews>
    <sheetView tabSelected="1" zoomScaleNormal="100" workbookViewId="0">
      <selection activeCell="C9" sqref="C9"/>
    </sheetView>
  </sheetViews>
  <sheetFormatPr defaultColWidth="9.140625" defaultRowHeight="15" x14ac:dyDescent="0.25"/>
  <cols>
    <col min="1" max="1" width="3.7109375" style="1" customWidth="1"/>
    <col min="2" max="2" width="52.85546875" style="1" customWidth="1"/>
    <col min="3" max="5" width="9.140625" style="1"/>
    <col min="6" max="6" width="11.42578125" style="1" customWidth="1"/>
    <col min="7" max="7" width="12.42578125" style="1" customWidth="1"/>
    <col min="8" max="16384" width="9.140625" style="1"/>
  </cols>
  <sheetData>
    <row r="1" spans="1:5" ht="27.75" customHeight="1" x14ac:dyDescent="0.25">
      <c r="A1" s="13" t="s">
        <v>56</v>
      </c>
      <c r="B1" s="13"/>
      <c r="C1" s="13"/>
      <c r="D1" s="13"/>
      <c r="E1" s="13"/>
    </row>
    <row r="4" spans="1:5" ht="18.75" x14ac:dyDescent="0.3">
      <c r="B4" s="12" t="s">
        <v>28</v>
      </c>
      <c r="C4" s="12"/>
    </row>
    <row r="5" spans="1:5" ht="18.75" x14ac:dyDescent="0.3">
      <c r="B5" s="6"/>
      <c r="C5" s="6"/>
    </row>
    <row r="6" spans="1:5" ht="15.75" x14ac:dyDescent="0.25">
      <c r="A6" s="7" t="s">
        <v>46</v>
      </c>
      <c r="B6" s="7" t="s">
        <v>31</v>
      </c>
      <c r="C6" s="7">
        <f>'Frana Gundruma'!F12</f>
        <v>0</v>
      </c>
    </row>
    <row r="7" spans="1:5" ht="15.75" x14ac:dyDescent="0.25">
      <c r="A7" s="7" t="s">
        <v>47</v>
      </c>
      <c r="B7" s="7" t="s">
        <v>44</v>
      </c>
      <c r="C7" s="7">
        <f>'Tomislavova 5'!F18</f>
        <v>0</v>
      </c>
    </row>
    <row r="8" spans="1:5" ht="15.75" x14ac:dyDescent="0.25">
      <c r="A8" s="7" t="s">
        <v>48</v>
      </c>
      <c r="B8" s="7" t="s">
        <v>33</v>
      </c>
      <c r="C8" s="7">
        <f>'Baltićeva 1'!F12</f>
        <v>0</v>
      </c>
    </row>
    <row r="9" spans="1:5" ht="15.75" x14ac:dyDescent="0.25">
      <c r="A9" s="7" t="s">
        <v>49</v>
      </c>
      <c r="B9" s="7" t="s">
        <v>34</v>
      </c>
      <c r="C9" s="7">
        <f>Polupodzemni!F14</f>
        <v>0</v>
      </c>
    </row>
    <row r="10" spans="1:5" ht="15.75" x14ac:dyDescent="0.25">
      <c r="A10" s="7" t="s">
        <v>50</v>
      </c>
      <c r="B10" s="8" t="s">
        <v>32</v>
      </c>
      <c r="C10" s="8">
        <f>Sanacije!F16</f>
        <v>0</v>
      </c>
      <c r="D10" s="5"/>
    </row>
    <row r="11" spans="1:5" ht="15.75" x14ac:dyDescent="0.25">
      <c r="A11" s="7"/>
      <c r="B11" s="11" t="s">
        <v>9</v>
      </c>
      <c r="C11" s="10">
        <f>C9+C8+C7+C6+C10</f>
        <v>0</v>
      </c>
    </row>
    <row r="12" spans="1:5" ht="15.75" x14ac:dyDescent="0.25">
      <c r="B12" s="11" t="s">
        <v>55</v>
      </c>
      <c r="C12" s="10">
        <f>C11*25%</f>
        <v>0</v>
      </c>
    </row>
    <row r="13" spans="1:5" ht="15.75" x14ac:dyDescent="0.25">
      <c r="B13" s="11" t="s">
        <v>27</v>
      </c>
      <c r="C13" s="10">
        <f>C11+C12</f>
        <v>0</v>
      </c>
    </row>
    <row r="18" spans="1:2" x14ac:dyDescent="0.25">
      <c r="A18" s="9" t="s">
        <v>35</v>
      </c>
    </row>
    <row r="19" spans="1:2" x14ac:dyDescent="0.25">
      <c r="B19" s="1" t="s">
        <v>36</v>
      </c>
    </row>
    <row r="20" spans="1:2" x14ac:dyDescent="0.25">
      <c r="B20" s="1" t="s">
        <v>37</v>
      </c>
    </row>
    <row r="21" spans="1:2" x14ac:dyDescent="0.25">
      <c r="B21" s="1" t="s">
        <v>42</v>
      </c>
    </row>
    <row r="22" spans="1:2" x14ac:dyDescent="0.25">
      <c r="B22" s="1" t="s">
        <v>38</v>
      </c>
    </row>
  </sheetData>
  <mergeCells count="2">
    <mergeCell ref="B4:C4"/>
    <mergeCell ref="A1:E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1F72-7404-4266-BB75-9A17CC824DE1}">
  <dimension ref="A1:F16"/>
  <sheetViews>
    <sheetView workbookViewId="0">
      <selection activeCell="F12" sqref="F12"/>
    </sheetView>
  </sheetViews>
  <sheetFormatPr defaultRowHeight="15" x14ac:dyDescent="0.25"/>
  <cols>
    <col min="2" max="2" width="46.7109375" customWidth="1"/>
  </cols>
  <sheetData>
    <row r="1" spans="1:6" s="1" customFormat="1" x14ac:dyDescent="0.25">
      <c r="A1" s="2" t="s">
        <v>15</v>
      </c>
      <c r="B1" s="2"/>
      <c r="C1" s="2"/>
      <c r="D1" s="2"/>
      <c r="E1" s="2"/>
      <c r="F1" s="2"/>
    </row>
    <row r="2" spans="1:6" s="1" customFormat="1" ht="45" x14ac:dyDescent="0.25">
      <c r="A2" s="1" t="s">
        <v>0</v>
      </c>
      <c r="B2" s="3" t="s">
        <v>12</v>
      </c>
      <c r="C2" s="1" t="s">
        <v>1</v>
      </c>
      <c r="D2" s="1">
        <v>11</v>
      </c>
      <c r="F2" s="1">
        <f>E2*D2</f>
        <v>0</v>
      </c>
    </row>
    <row r="3" spans="1:6" s="1" customFormat="1" x14ac:dyDescent="0.25"/>
    <row r="4" spans="1:6" s="1" customFormat="1" ht="30" x14ac:dyDescent="0.25">
      <c r="A4" s="1" t="s">
        <v>2</v>
      </c>
      <c r="B4" s="3" t="s">
        <v>10</v>
      </c>
      <c r="C4" s="1" t="s">
        <v>1</v>
      </c>
      <c r="D4" s="1">
        <v>7</v>
      </c>
      <c r="F4" s="1">
        <f>E4*D4</f>
        <v>0</v>
      </c>
    </row>
    <row r="5" spans="1:6" s="1" customFormat="1" x14ac:dyDescent="0.25"/>
    <row r="6" spans="1:6" s="1" customFormat="1" ht="30" x14ac:dyDescent="0.25">
      <c r="A6" s="1" t="s">
        <v>3</v>
      </c>
      <c r="B6" s="3" t="s">
        <v>22</v>
      </c>
      <c r="C6" s="1" t="s">
        <v>19</v>
      </c>
      <c r="D6" s="1">
        <v>3.8</v>
      </c>
      <c r="F6" s="1">
        <f>E6*D6</f>
        <v>0</v>
      </c>
    </row>
    <row r="7" spans="1:6" s="1" customFormat="1" x14ac:dyDescent="0.25"/>
    <row r="8" spans="1:6" s="1" customFormat="1" ht="120" x14ac:dyDescent="0.25">
      <c r="A8" s="1" t="s">
        <v>4</v>
      </c>
      <c r="B8" s="3" t="s">
        <v>14</v>
      </c>
      <c r="C8" s="1" t="s">
        <v>1</v>
      </c>
      <c r="D8" s="1">
        <v>1</v>
      </c>
      <c r="F8" s="1">
        <f>E8*D8</f>
        <v>0</v>
      </c>
    </row>
    <row r="9" spans="1:6" s="1" customFormat="1" x14ac:dyDescent="0.25"/>
    <row r="10" spans="1:6" s="1" customFormat="1" ht="45" x14ac:dyDescent="0.25">
      <c r="A10" s="1" t="s">
        <v>5</v>
      </c>
      <c r="B10" s="3" t="s">
        <v>24</v>
      </c>
      <c r="C10" s="1" t="s">
        <v>1</v>
      </c>
      <c r="D10" s="1">
        <v>9</v>
      </c>
      <c r="F10" s="1">
        <f>E10*D10</f>
        <v>0</v>
      </c>
    </row>
    <row r="11" spans="1:6" s="1" customFormat="1" x14ac:dyDescent="0.25"/>
    <row r="12" spans="1:6" s="1" customFormat="1" x14ac:dyDescent="0.25">
      <c r="B12" s="4" t="s">
        <v>9</v>
      </c>
      <c r="C12" s="4"/>
      <c r="D12" s="4"/>
      <c r="E12" s="4"/>
      <c r="F12" s="4">
        <f>SUM(F2:F11)</f>
        <v>0</v>
      </c>
    </row>
    <row r="13" spans="1:6" s="1" customFormat="1" x14ac:dyDescent="0.25">
      <c r="B13" s="1" t="s">
        <v>26</v>
      </c>
      <c r="F13" s="1">
        <f>F12*0.25</f>
        <v>0</v>
      </c>
    </row>
    <row r="14" spans="1:6" x14ac:dyDescent="0.25">
      <c r="B14" s="1" t="s">
        <v>27</v>
      </c>
      <c r="F14" s="1">
        <f>F12+F13</f>
        <v>0</v>
      </c>
    </row>
    <row r="15" spans="1:6" x14ac:dyDescent="0.25">
      <c r="B15" s="1"/>
      <c r="F15" s="1"/>
    </row>
    <row r="16" spans="1:6" x14ac:dyDescent="0.25">
      <c r="B16" s="1"/>
      <c r="F16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0A8A0-67D8-4E3B-9F3E-0356799CF5F4}">
  <dimension ref="A1:F20"/>
  <sheetViews>
    <sheetView workbookViewId="0">
      <selection activeCell="F18" sqref="F18"/>
    </sheetView>
  </sheetViews>
  <sheetFormatPr defaultRowHeight="15" x14ac:dyDescent="0.25"/>
  <cols>
    <col min="2" max="2" width="49.85546875" customWidth="1"/>
  </cols>
  <sheetData>
    <row r="1" spans="1:6" s="1" customFormat="1" x14ac:dyDescent="0.25">
      <c r="A1" s="2" t="s">
        <v>16</v>
      </c>
      <c r="B1" s="2"/>
      <c r="C1" s="2"/>
      <c r="D1" s="2"/>
      <c r="E1" s="2"/>
      <c r="F1" s="2"/>
    </row>
    <row r="2" spans="1:6" s="1" customFormat="1" ht="45" x14ac:dyDescent="0.25">
      <c r="A2" s="1" t="s">
        <v>0</v>
      </c>
      <c r="B2" s="3" t="s">
        <v>12</v>
      </c>
      <c r="C2" s="1" t="s">
        <v>1</v>
      </c>
      <c r="D2" s="1">
        <v>11</v>
      </c>
      <c r="F2" s="1">
        <f>E2*D2</f>
        <v>0</v>
      </c>
    </row>
    <row r="3" spans="1:6" s="1" customFormat="1" x14ac:dyDescent="0.25"/>
    <row r="4" spans="1:6" s="1" customFormat="1" ht="30" x14ac:dyDescent="0.25">
      <c r="A4" s="1" t="s">
        <v>2</v>
      </c>
      <c r="B4" s="3" t="s">
        <v>10</v>
      </c>
      <c r="C4" s="1" t="s">
        <v>1</v>
      </c>
      <c r="D4" s="1">
        <v>7</v>
      </c>
      <c r="F4" s="1">
        <f>E4*D4</f>
        <v>0</v>
      </c>
    </row>
    <row r="5" spans="1:6" s="1" customFormat="1" x14ac:dyDescent="0.25"/>
    <row r="6" spans="1:6" s="1" customFormat="1" ht="30" x14ac:dyDescent="0.25">
      <c r="A6" s="1" t="s">
        <v>3</v>
      </c>
      <c r="B6" s="3" t="s">
        <v>22</v>
      </c>
      <c r="C6" s="1" t="s">
        <v>19</v>
      </c>
      <c r="D6" s="1">
        <v>3.8</v>
      </c>
      <c r="F6" s="1">
        <f>E6*D6</f>
        <v>0</v>
      </c>
    </row>
    <row r="7" spans="1:6" s="1" customFormat="1" x14ac:dyDescent="0.25"/>
    <row r="8" spans="1:6" s="1" customFormat="1" ht="106.5" customHeight="1" x14ac:dyDescent="0.25">
      <c r="A8" s="1" t="s">
        <v>4</v>
      </c>
      <c r="B8" s="3" t="s">
        <v>14</v>
      </c>
      <c r="C8" s="1" t="s">
        <v>1</v>
      </c>
      <c r="D8" s="1">
        <v>1</v>
      </c>
      <c r="F8" s="1">
        <f>E8*D8</f>
        <v>0</v>
      </c>
    </row>
    <row r="9" spans="1:6" s="1" customFormat="1" ht="14.25" customHeight="1" x14ac:dyDescent="0.25">
      <c r="B9" s="3"/>
    </row>
    <row r="10" spans="1:6" s="1" customFormat="1" ht="60" customHeight="1" x14ac:dyDescent="0.25">
      <c r="A10" s="1" t="s">
        <v>5</v>
      </c>
      <c r="B10" s="3" t="s">
        <v>17</v>
      </c>
      <c r="C10" s="1" t="s">
        <v>7</v>
      </c>
      <c r="D10" s="1">
        <v>20</v>
      </c>
      <c r="F10" s="1">
        <f>E10*D10</f>
        <v>0</v>
      </c>
    </row>
    <row r="11" spans="1:6" s="1" customFormat="1" x14ac:dyDescent="0.25"/>
    <row r="12" spans="1:6" s="1" customFormat="1" ht="45" x14ac:dyDescent="0.25">
      <c r="A12" s="1" t="s">
        <v>6</v>
      </c>
      <c r="B12" s="3" t="s">
        <v>18</v>
      </c>
      <c r="C12" s="1" t="s">
        <v>19</v>
      </c>
      <c r="D12" s="1">
        <v>20</v>
      </c>
      <c r="F12" s="1">
        <f>E12*D12</f>
        <v>0</v>
      </c>
    </row>
    <row r="13" spans="1:6" s="1" customFormat="1" x14ac:dyDescent="0.25">
      <c r="B13" s="3"/>
    </row>
    <row r="14" spans="1:6" s="1" customFormat="1" ht="45" x14ac:dyDescent="0.25">
      <c r="A14" s="1" t="s">
        <v>8</v>
      </c>
      <c r="B14" s="3" t="s">
        <v>13</v>
      </c>
      <c r="C14" s="1" t="s">
        <v>1</v>
      </c>
      <c r="D14" s="1">
        <v>11</v>
      </c>
      <c r="F14" s="1">
        <f>E14*D14</f>
        <v>0</v>
      </c>
    </row>
    <row r="15" spans="1:6" s="1" customFormat="1" x14ac:dyDescent="0.25">
      <c r="B15" s="3"/>
    </row>
    <row r="16" spans="1:6" s="1" customFormat="1" ht="30" x14ac:dyDescent="0.25">
      <c r="A16" s="1" t="s">
        <v>11</v>
      </c>
      <c r="B16" s="3" t="s">
        <v>30</v>
      </c>
      <c r="C16" s="1" t="s">
        <v>19</v>
      </c>
      <c r="D16" s="1">
        <v>16</v>
      </c>
      <c r="F16" s="1">
        <f>E16*D16</f>
        <v>0</v>
      </c>
    </row>
    <row r="17" spans="2:6" s="1" customFormat="1" x14ac:dyDescent="0.25"/>
    <row r="18" spans="2:6" s="1" customFormat="1" x14ac:dyDescent="0.25">
      <c r="B18" s="4" t="s">
        <v>9</v>
      </c>
      <c r="C18" s="4"/>
      <c r="D18" s="4"/>
      <c r="E18" s="4"/>
      <c r="F18" s="4">
        <f>SUM(F2:F17)</f>
        <v>0</v>
      </c>
    </row>
    <row r="19" spans="2:6" s="1" customFormat="1" x14ac:dyDescent="0.25">
      <c r="B19" s="1" t="s">
        <v>26</v>
      </c>
      <c r="F19" s="1">
        <f>F18*0.25</f>
        <v>0</v>
      </c>
    </row>
    <row r="20" spans="2:6" s="1" customFormat="1" x14ac:dyDescent="0.25">
      <c r="B20" s="1" t="s">
        <v>27</v>
      </c>
      <c r="C20"/>
      <c r="D20"/>
      <c r="E20"/>
      <c r="F20" s="1">
        <f>F18+F19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C59EA-94E2-4D97-B7D4-502BDB683380}">
  <dimension ref="A1:F14"/>
  <sheetViews>
    <sheetView zoomScaleNormal="100" workbookViewId="0">
      <selection activeCell="F12" sqref="F12"/>
    </sheetView>
  </sheetViews>
  <sheetFormatPr defaultRowHeight="15" x14ac:dyDescent="0.25"/>
  <cols>
    <col min="2" max="2" width="48.42578125" customWidth="1"/>
  </cols>
  <sheetData>
    <row r="1" spans="1:6" s="1" customFormat="1" x14ac:dyDescent="0.25">
      <c r="A1" s="2" t="s">
        <v>25</v>
      </c>
      <c r="B1" s="2"/>
      <c r="C1" s="2"/>
      <c r="D1" s="2"/>
      <c r="E1" s="2"/>
      <c r="F1" s="2"/>
    </row>
    <row r="2" spans="1:6" s="1" customFormat="1" ht="45" x14ac:dyDescent="0.25">
      <c r="A2" s="1" t="s">
        <v>0</v>
      </c>
      <c r="B2" s="3" t="s">
        <v>12</v>
      </c>
      <c r="C2" s="1" t="s">
        <v>1</v>
      </c>
      <c r="D2" s="1">
        <v>11</v>
      </c>
      <c r="F2" s="1">
        <f>E2*D2</f>
        <v>0</v>
      </c>
    </row>
    <row r="3" spans="1:6" s="1" customFormat="1" x14ac:dyDescent="0.25"/>
    <row r="4" spans="1:6" s="1" customFormat="1" ht="30" x14ac:dyDescent="0.25">
      <c r="A4" s="1" t="s">
        <v>2</v>
      </c>
      <c r="B4" s="3" t="s">
        <v>10</v>
      </c>
      <c r="C4" s="1" t="s">
        <v>1</v>
      </c>
      <c r="D4" s="1">
        <v>7</v>
      </c>
      <c r="F4" s="1">
        <f>E4*D4</f>
        <v>0</v>
      </c>
    </row>
    <row r="5" spans="1:6" s="1" customFormat="1" x14ac:dyDescent="0.25"/>
    <row r="6" spans="1:6" s="1" customFormat="1" ht="30" x14ac:dyDescent="0.25">
      <c r="A6" s="1" t="s">
        <v>3</v>
      </c>
      <c r="B6" s="3" t="s">
        <v>22</v>
      </c>
      <c r="C6" s="1" t="s">
        <v>19</v>
      </c>
      <c r="D6" s="1">
        <v>5</v>
      </c>
      <c r="F6" s="1">
        <f>E6*D6</f>
        <v>0</v>
      </c>
    </row>
    <row r="7" spans="1:6" s="1" customFormat="1" x14ac:dyDescent="0.25"/>
    <row r="8" spans="1:6" s="1" customFormat="1" ht="120" x14ac:dyDescent="0.25">
      <c r="A8" s="1" t="s">
        <v>4</v>
      </c>
      <c r="B8" s="3" t="s">
        <v>14</v>
      </c>
      <c r="C8" s="1" t="s">
        <v>1</v>
      </c>
      <c r="D8" s="1">
        <v>1</v>
      </c>
      <c r="F8" s="1">
        <f>E8*D8</f>
        <v>0</v>
      </c>
    </row>
    <row r="9" spans="1:6" s="1" customFormat="1" x14ac:dyDescent="0.25"/>
    <row r="10" spans="1:6" s="1" customFormat="1" ht="45" x14ac:dyDescent="0.25">
      <c r="A10" s="1" t="s">
        <v>5</v>
      </c>
      <c r="B10" s="3" t="s">
        <v>24</v>
      </c>
      <c r="C10" s="1" t="s">
        <v>1</v>
      </c>
      <c r="D10" s="1">
        <v>9</v>
      </c>
      <c r="F10" s="1">
        <f>E10*D10</f>
        <v>0</v>
      </c>
    </row>
    <row r="11" spans="1:6" s="1" customFormat="1" x14ac:dyDescent="0.25"/>
    <row r="12" spans="1:6" s="1" customFormat="1" x14ac:dyDescent="0.25">
      <c r="B12" s="4" t="s">
        <v>9</v>
      </c>
      <c r="C12" s="4"/>
      <c r="D12" s="4"/>
      <c r="E12" s="4"/>
      <c r="F12" s="4">
        <f>SUM(F2:F11)</f>
        <v>0</v>
      </c>
    </row>
    <row r="13" spans="1:6" s="1" customFormat="1" x14ac:dyDescent="0.25">
      <c r="B13" s="1" t="s">
        <v>26</v>
      </c>
      <c r="F13" s="1">
        <f>F12*0.25</f>
        <v>0</v>
      </c>
    </row>
    <row r="14" spans="1:6" s="1" customFormat="1" x14ac:dyDescent="0.25">
      <c r="B14" s="1" t="s">
        <v>27</v>
      </c>
      <c r="C14"/>
      <c r="D14"/>
      <c r="E14"/>
      <c r="F14" s="1">
        <f>F12+F13</f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14307-D78B-42BD-AF10-C981E4073D29}">
  <dimension ref="A1:F16"/>
  <sheetViews>
    <sheetView topLeftCell="A6" workbookViewId="0">
      <selection activeCell="F14" sqref="F14"/>
    </sheetView>
  </sheetViews>
  <sheetFormatPr defaultRowHeight="15" x14ac:dyDescent="0.25"/>
  <cols>
    <col min="2" max="2" width="52.85546875" customWidth="1"/>
  </cols>
  <sheetData>
    <row r="1" spans="1:6" s="1" customFormat="1" x14ac:dyDescent="0.25">
      <c r="A1" s="2" t="s">
        <v>45</v>
      </c>
      <c r="B1" s="2"/>
      <c r="C1" s="2"/>
      <c r="D1" s="2"/>
      <c r="E1" s="2"/>
      <c r="F1" s="2"/>
    </row>
    <row r="2" spans="1:6" s="1" customFormat="1" ht="75" x14ac:dyDescent="0.25">
      <c r="A2" s="1" t="s">
        <v>0</v>
      </c>
      <c r="B2" s="3" t="s">
        <v>20</v>
      </c>
      <c r="C2" s="1" t="s">
        <v>7</v>
      </c>
      <c r="D2" s="1">
        <v>31</v>
      </c>
      <c r="F2" s="1">
        <f>E2*D2</f>
        <v>0</v>
      </c>
    </row>
    <row r="3" spans="1:6" s="1" customFormat="1" x14ac:dyDescent="0.25"/>
    <row r="4" spans="1:6" s="1" customFormat="1" ht="30.75" customHeight="1" x14ac:dyDescent="0.25">
      <c r="A4" s="1" t="s">
        <v>2</v>
      </c>
      <c r="B4" s="3" t="s">
        <v>18</v>
      </c>
      <c r="C4" s="1" t="s">
        <v>19</v>
      </c>
      <c r="D4" s="1">
        <v>11</v>
      </c>
      <c r="F4" s="1">
        <f>E4*D4</f>
        <v>0</v>
      </c>
    </row>
    <row r="5" spans="1:6" s="1" customFormat="1" x14ac:dyDescent="0.25">
      <c r="B5" s="3"/>
    </row>
    <row r="6" spans="1:6" s="1" customFormat="1" ht="120" x14ac:dyDescent="0.25">
      <c r="A6" s="1" t="s">
        <v>3</v>
      </c>
      <c r="B6" s="3" t="s">
        <v>21</v>
      </c>
      <c r="C6" s="1" t="s">
        <v>1</v>
      </c>
      <c r="D6" s="1">
        <v>4</v>
      </c>
      <c r="F6" s="1">
        <f>E6*D6</f>
        <v>0</v>
      </c>
    </row>
    <row r="7" spans="1:6" s="1" customFormat="1" x14ac:dyDescent="0.25">
      <c r="B7" s="3"/>
    </row>
    <row r="8" spans="1:6" s="1" customFormat="1" ht="60" x14ac:dyDescent="0.25">
      <c r="A8" s="1" t="s">
        <v>4</v>
      </c>
      <c r="B8" s="3" t="s">
        <v>39</v>
      </c>
      <c r="C8" s="1" t="s">
        <v>19</v>
      </c>
      <c r="D8" s="1">
        <v>16</v>
      </c>
      <c r="F8" s="1">
        <f>E8*D8</f>
        <v>0</v>
      </c>
    </row>
    <row r="9" spans="1:6" s="1" customFormat="1" x14ac:dyDescent="0.25">
      <c r="B9" s="3"/>
    </row>
    <row r="10" spans="1:6" s="1" customFormat="1" x14ac:dyDescent="0.25">
      <c r="A10" s="1" t="s">
        <v>5</v>
      </c>
      <c r="B10" s="3" t="s">
        <v>23</v>
      </c>
      <c r="C10" s="1" t="s">
        <v>1</v>
      </c>
      <c r="D10" s="1">
        <v>1</v>
      </c>
      <c r="F10" s="1">
        <f>E10*D10</f>
        <v>0</v>
      </c>
    </row>
    <row r="11" spans="1:6" s="1" customFormat="1" x14ac:dyDescent="0.25">
      <c r="B11" s="3"/>
    </row>
    <row r="12" spans="1:6" s="1" customFormat="1" ht="30" x14ac:dyDescent="0.25">
      <c r="A12" s="1" t="s">
        <v>6</v>
      </c>
      <c r="B12" s="3" t="s">
        <v>30</v>
      </c>
      <c r="C12" s="1" t="s">
        <v>19</v>
      </c>
      <c r="D12" s="1">
        <v>11</v>
      </c>
      <c r="F12" s="1">
        <f>E12*D12</f>
        <v>0</v>
      </c>
    </row>
    <row r="13" spans="1:6" s="1" customFormat="1" x14ac:dyDescent="0.25"/>
    <row r="14" spans="1:6" s="1" customFormat="1" x14ac:dyDescent="0.25">
      <c r="B14" s="4" t="s">
        <v>9</v>
      </c>
      <c r="C14" s="4"/>
      <c r="D14" s="4"/>
      <c r="E14" s="4"/>
      <c r="F14" s="4">
        <f>SUM(F2:F13)</f>
        <v>0</v>
      </c>
    </row>
    <row r="15" spans="1:6" x14ac:dyDescent="0.25">
      <c r="B15" s="1" t="s">
        <v>26</v>
      </c>
      <c r="C15" s="1"/>
      <c r="D15" s="1"/>
      <c r="E15" s="1"/>
      <c r="F15" s="1">
        <f>F14*0.25</f>
        <v>0</v>
      </c>
    </row>
    <row r="16" spans="1:6" x14ac:dyDescent="0.25">
      <c r="B16" s="1" t="s">
        <v>27</v>
      </c>
      <c r="F16" s="1">
        <f>F14+F15</f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8783D-4BA0-45AA-85B7-88FAEED5106B}">
  <dimension ref="A1:F18"/>
  <sheetViews>
    <sheetView topLeftCell="A12" workbookViewId="0">
      <selection activeCell="F16" sqref="F16"/>
    </sheetView>
  </sheetViews>
  <sheetFormatPr defaultRowHeight="15" x14ac:dyDescent="0.25"/>
  <cols>
    <col min="1" max="1" width="5.140625" customWidth="1"/>
    <col min="2" max="2" width="52.85546875" customWidth="1"/>
  </cols>
  <sheetData>
    <row r="1" spans="1:6" s="1" customFormat="1" x14ac:dyDescent="0.25">
      <c r="A1" s="2" t="s">
        <v>51</v>
      </c>
      <c r="B1" s="2"/>
      <c r="C1" s="2"/>
      <c r="D1" s="2"/>
      <c r="E1" s="2"/>
      <c r="F1" s="2"/>
    </row>
    <row r="3" spans="1:6" s="1" customFormat="1" x14ac:dyDescent="0.25">
      <c r="A3" s="4" t="s">
        <v>53</v>
      </c>
      <c r="B3" s="4"/>
      <c r="C3" s="4"/>
      <c r="D3" s="4"/>
      <c r="E3" s="4"/>
      <c r="F3" s="4"/>
    </row>
    <row r="4" spans="1:6" s="1" customFormat="1" ht="30" x14ac:dyDescent="0.25">
      <c r="A4" s="1" t="s">
        <v>0</v>
      </c>
      <c r="B4" s="3" t="s">
        <v>30</v>
      </c>
      <c r="C4" s="1" t="s">
        <v>19</v>
      </c>
      <c r="D4" s="1">
        <v>20</v>
      </c>
      <c r="F4" s="1">
        <f>E4*D4</f>
        <v>0</v>
      </c>
    </row>
    <row r="5" spans="1:6" s="1" customFormat="1" x14ac:dyDescent="0.25">
      <c r="B5" s="3"/>
    </row>
    <row r="6" spans="1:6" s="1" customFormat="1" x14ac:dyDescent="0.25">
      <c r="A6" s="4" t="s">
        <v>52</v>
      </c>
      <c r="B6" s="4"/>
      <c r="C6" s="4"/>
      <c r="D6" s="4"/>
      <c r="E6" s="4"/>
      <c r="F6" s="4"/>
    </row>
    <row r="7" spans="1:6" ht="47.25" customHeight="1" x14ac:dyDescent="0.25">
      <c r="A7" t="s">
        <v>3</v>
      </c>
      <c r="B7" s="3" t="s">
        <v>29</v>
      </c>
      <c r="C7" t="s">
        <v>19</v>
      </c>
      <c r="D7" s="1">
        <v>12</v>
      </c>
      <c r="E7" s="1"/>
      <c r="F7" s="1">
        <f>E7*D7</f>
        <v>0</v>
      </c>
    </row>
    <row r="8" spans="1:6" x14ac:dyDescent="0.25">
      <c r="B8" s="3"/>
      <c r="D8" s="1"/>
      <c r="E8" s="1"/>
      <c r="F8" s="1"/>
    </row>
    <row r="9" spans="1:6" s="1" customFormat="1" x14ac:dyDescent="0.25">
      <c r="A9" s="4" t="s">
        <v>54</v>
      </c>
      <c r="B9" s="4"/>
      <c r="C9" s="4"/>
      <c r="D9" s="4"/>
      <c r="E9" s="4"/>
      <c r="F9" s="4"/>
    </row>
    <row r="10" spans="1:6" ht="45" x14ac:dyDescent="0.25">
      <c r="A10" t="s">
        <v>4</v>
      </c>
      <c r="B10" s="3" t="s">
        <v>41</v>
      </c>
      <c r="C10" t="s">
        <v>19</v>
      </c>
      <c r="D10" s="1">
        <v>30</v>
      </c>
      <c r="E10" s="1"/>
      <c r="F10" s="1">
        <f>E10*D10</f>
        <v>0</v>
      </c>
    </row>
    <row r="11" spans="1:6" x14ac:dyDescent="0.25">
      <c r="B11" s="3"/>
      <c r="D11" s="1"/>
      <c r="E11" s="1"/>
      <c r="F11" s="1"/>
    </row>
    <row r="12" spans="1:6" ht="49.5" customHeight="1" x14ac:dyDescent="0.25">
      <c r="A12" t="s">
        <v>5</v>
      </c>
      <c r="B12" s="3" t="s">
        <v>43</v>
      </c>
      <c r="C12" t="s">
        <v>19</v>
      </c>
      <c r="D12" s="1">
        <v>30</v>
      </c>
      <c r="E12" s="1"/>
      <c r="F12" s="1">
        <f>E12*D12</f>
        <v>0</v>
      </c>
    </row>
    <row r="13" spans="1:6" x14ac:dyDescent="0.25">
      <c r="B13" s="3"/>
      <c r="D13" s="1"/>
      <c r="E13" s="1"/>
      <c r="F13" s="1"/>
    </row>
    <row r="14" spans="1:6" ht="105" x14ac:dyDescent="0.25">
      <c r="A14" s="1" t="s">
        <v>6</v>
      </c>
      <c r="B14" s="3" t="s">
        <v>40</v>
      </c>
      <c r="C14" s="1" t="s">
        <v>1</v>
      </c>
      <c r="D14" s="1">
        <v>1</v>
      </c>
      <c r="E14" s="1"/>
      <c r="F14" s="1">
        <f>E14*D14</f>
        <v>0</v>
      </c>
    </row>
    <row r="15" spans="1:6" x14ac:dyDescent="0.25">
      <c r="B15" s="3"/>
      <c r="D15" s="1"/>
      <c r="E15" s="1"/>
      <c r="F15" s="1"/>
    </row>
    <row r="16" spans="1:6" s="1" customFormat="1" x14ac:dyDescent="0.25">
      <c r="B16" s="4" t="s">
        <v>9</v>
      </c>
      <c r="C16" s="4"/>
      <c r="D16" s="4"/>
      <c r="E16" s="4"/>
      <c r="F16" s="4">
        <f>SUM(F4:F15)</f>
        <v>0</v>
      </c>
    </row>
    <row r="17" spans="2:6" x14ac:dyDescent="0.25">
      <c r="B17" s="1" t="s">
        <v>26</v>
      </c>
      <c r="C17" s="1"/>
      <c r="D17" s="1"/>
      <c r="E17" s="1"/>
      <c r="F17" s="1">
        <f>F16*0.25</f>
        <v>0</v>
      </c>
    </row>
    <row r="18" spans="2:6" x14ac:dyDescent="0.25">
      <c r="B18" s="1" t="s">
        <v>27</v>
      </c>
      <c r="F18" s="1">
        <f>F16+F17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REKAPITULACIJA</vt:lpstr>
      <vt:lpstr>Frana Gundruma</vt:lpstr>
      <vt:lpstr>Tomislavova 5</vt:lpstr>
      <vt:lpstr>Baltićeva 1</vt:lpstr>
      <vt:lpstr>Polupodzemni</vt:lpstr>
      <vt:lpstr>Sanacije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Kozjak</dc:creator>
  <cp:lastModifiedBy>Mihaela Klarić</cp:lastModifiedBy>
  <cp:lastPrinted>2024-10-28T12:03:55Z</cp:lastPrinted>
  <dcterms:created xsi:type="dcterms:W3CDTF">2023-07-12T07:32:34Z</dcterms:created>
  <dcterms:modified xsi:type="dcterms:W3CDTF">2024-10-29T09:11:14Z</dcterms:modified>
</cp:coreProperties>
</file>