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6416" tabRatio="580"/>
  </bookViews>
  <sheets>
    <sheet name="NASLOV I REKAPITULACIJA " sheetId="1" r:id="rId1"/>
    <sheet name="P 1,2,3_6 Gradje. obrtni." sheetId="2" r:id="rId2"/>
    <sheet name="P 4-6 Elektrotehnički radovi" sheetId="7" r:id="rId3"/>
    <sheet name="P 5_6 Strojarske termotehnicke" sheetId="4" r:id="rId4"/>
    <sheet name="P 6_6 Hidroinstalacije" sheetId="6" r:id="rId5"/>
    <sheet name="List2" sheetId="8" r:id="rId6"/>
    <sheet name="List3" sheetId="9" r:id="rId7"/>
  </sheets>
  <externalReferences>
    <externalReference r:id="rId8"/>
  </externalReferences>
  <definedNames>
    <definedName name="_xlnm.Print_Titles" localSheetId="0">'NASLOV I REKAPITULACIJA '!$56:$59</definedName>
    <definedName name="_xlnm.Print_Titles" localSheetId="1">'P 1,2,3_6 Gradje. obrtni.'!$54:$59</definedName>
    <definedName name="_xlnm.Print_Area" localSheetId="0">'NASLOV I REKAPITULACIJA '!$A$1:$F$215</definedName>
    <definedName name="_xlnm.Print_Area" localSheetId="1">'P 1,2,3_6 Gradje. obrtni.'!$A$1:$F$297</definedName>
    <definedName name="_xlnm.Print_Area" localSheetId="3">'P 5_6 Strojarske termotehnicke'!$A$1:$F$99</definedName>
    <definedName name="_xlnm.Print_Area" localSheetId="4">'P 6_6 Hidroinstalacije'!$A$1:$F$131</definedName>
    <definedName name="VENTILI">[1]PODACI!$I$6:$J$22</definedName>
    <definedName name="VENTILI2">[1]PODACI!$K$6:$L$21</definedName>
    <definedName name="VENTILI3">[1]PODACI!$M$6:$N$21</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85" i="4" l="1"/>
  <c r="F89" i="4"/>
  <c r="F149" i="7"/>
  <c r="F147" i="7"/>
  <c r="F20" i="7"/>
  <c r="F104" i="2"/>
  <c r="F69" i="2"/>
  <c r="F167" i="7" l="1"/>
  <c r="F169" i="7" s="1"/>
  <c r="F176" i="7" s="1"/>
  <c r="F161" i="7"/>
  <c r="F159" i="7"/>
  <c r="F157" i="7"/>
  <c r="F163" i="7" s="1"/>
  <c r="F175" i="7" s="1"/>
  <c r="F151" i="7"/>
  <c r="F153" i="7" s="1"/>
  <c r="F174" i="7" s="1"/>
  <c r="F139" i="7"/>
  <c r="F137" i="7"/>
  <c r="F135" i="7"/>
  <c r="F128" i="7"/>
  <c r="F126" i="7"/>
  <c r="F106" i="7"/>
  <c r="F104" i="7"/>
  <c r="F97" i="7"/>
  <c r="F91" i="7"/>
  <c r="F85" i="7"/>
  <c r="F79" i="7"/>
  <c r="F72" i="7"/>
  <c r="F65" i="7"/>
  <c r="F53" i="7"/>
  <c r="F51" i="7"/>
  <c r="F49" i="7"/>
  <c r="F47" i="7"/>
  <c r="F45" i="7"/>
  <c r="F43" i="7"/>
  <c r="F41" i="7"/>
  <c r="F39" i="7"/>
  <c r="F38" i="7"/>
  <c r="F37" i="7"/>
  <c r="F36" i="7"/>
  <c r="F35" i="7"/>
  <c r="F34" i="7"/>
  <c r="F31" i="7"/>
  <c r="F30" i="7"/>
  <c r="F29" i="7"/>
  <c r="F28" i="7"/>
  <c r="F18" i="7"/>
  <c r="F16" i="7"/>
  <c r="F14" i="7"/>
  <c r="F10" i="7"/>
  <c r="F9" i="7"/>
  <c r="F8" i="7"/>
  <c r="F55" i="7" l="1"/>
  <c r="F108" i="7"/>
  <c r="F110" i="7" s="1"/>
  <c r="F172" i="7" s="1"/>
  <c r="F141" i="7"/>
  <c r="F143" i="7" s="1"/>
  <c r="F173" i="7" s="1"/>
  <c r="F22" i="7"/>
  <c r="F177" i="7" l="1"/>
  <c r="F178" i="7" l="1"/>
  <c r="F179" i="7" s="1"/>
  <c r="F103" i="1"/>
  <c r="F247" i="2"/>
  <c r="F245" i="2"/>
  <c r="F157" i="2"/>
  <c r="F156" i="2"/>
  <c r="F155" i="2"/>
  <c r="F104" i="6"/>
  <c r="F102" i="6"/>
  <c r="F100" i="6"/>
  <c r="F98" i="6"/>
  <c r="F95" i="6"/>
  <c r="F93" i="6"/>
  <c r="F91" i="6"/>
  <c r="F89" i="6"/>
  <c r="F84" i="6"/>
  <c r="F106" i="6" s="1"/>
  <c r="F124" i="6" s="1"/>
  <c r="F75" i="6"/>
  <c r="F77" i="6" s="1"/>
  <c r="F122" i="6" s="1"/>
  <c r="F67" i="6"/>
  <c r="F65" i="6"/>
  <c r="F63" i="6"/>
  <c r="F61" i="6"/>
  <c r="F59" i="6"/>
  <c r="F36" i="6"/>
  <c r="F34" i="6"/>
  <c r="F32" i="6"/>
  <c r="F25" i="6"/>
  <c r="F23" i="6"/>
  <c r="F21" i="6"/>
  <c r="F19" i="6"/>
  <c r="F17" i="6"/>
  <c r="F15" i="6"/>
  <c r="F13" i="6"/>
  <c r="F27" i="6" s="1"/>
  <c r="F114" i="6" s="1"/>
  <c r="F78" i="4"/>
  <c r="F76" i="4"/>
  <c r="F75" i="4"/>
  <c r="F71" i="4"/>
  <c r="F70" i="4"/>
  <c r="F65" i="4"/>
  <c r="F59" i="4"/>
  <c r="F46" i="4"/>
  <c r="F44" i="4"/>
  <c r="F42" i="4"/>
  <c r="F37" i="4"/>
  <c r="F34" i="4"/>
  <c r="F29" i="4"/>
  <c r="F22" i="4"/>
  <c r="F18" i="4"/>
  <c r="F13" i="4"/>
  <c r="F48" i="4" s="1"/>
  <c r="F275" i="2"/>
  <c r="F272" i="2"/>
  <c r="F269" i="2"/>
  <c r="F266" i="2"/>
  <c r="F263" i="2"/>
  <c r="F260" i="2"/>
  <c r="F241" i="2"/>
  <c r="F237" i="2"/>
  <c r="F234" i="2"/>
  <c r="F233" i="2"/>
  <c r="F230" i="2"/>
  <c r="F227" i="2"/>
  <c r="F249" i="2" s="1"/>
  <c r="F292" i="2" s="1"/>
  <c r="F213" i="2"/>
  <c r="F216" i="2" s="1"/>
  <c r="F291" i="2" s="1"/>
  <c r="F204" i="2"/>
  <c r="F203" i="2"/>
  <c r="F202" i="2"/>
  <c r="F201" i="2"/>
  <c r="F198" i="2"/>
  <c r="F197" i="2"/>
  <c r="F175" i="2"/>
  <c r="F172" i="2"/>
  <c r="F169" i="2"/>
  <c r="F166" i="2"/>
  <c r="F163" i="2"/>
  <c r="F160" i="2"/>
  <c r="F154" i="2"/>
  <c r="F153" i="2"/>
  <c r="F143" i="2"/>
  <c r="F139" i="2"/>
  <c r="F135" i="2"/>
  <c r="F134" i="2"/>
  <c r="F120" i="2"/>
  <c r="F122" i="2" s="1"/>
  <c r="F287" i="2" s="1"/>
  <c r="F107" i="2"/>
  <c r="F101" i="2"/>
  <c r="F110" i="2" s="1"/>
  <c r="F286" i="2" s="1"/>
  <c r="F89" i="2"/>
  <c r="F85" i="2"/>
  <c r="F73" i="2"/>
  <c r="F76" i="2" s="1"/>
  <c r="F284" i="2" s="1"/>
  <c r="F92" i="2" l="1"/>
  <c r="F285" i="2" s="1"/>
  <c r="F145" i="2"/>
  <c r="F288" i="2" s="1"/>
  <c r="F295" i="2" s="1"/>
  <c r="F206" i="2"/>
  <c r="F290" i="2" s="1"/>
  <c r="F80" i="4"/>
  <c r="F87" i="4" s="1"/>
  <c r="F69" i="6"/>
  <c r="F120" i="6" s="1"/>
  <c r="F177" i="2"/>
  <c r="F289" i="2" s="1"/>
  <c r="F277" i="2"/>
  <c r="F293" i="2" s="1"/>
  <c r="F39" i="6"/>
  <c r="F116" i="6" s="1"/>
  <c r="F126" i="6" s="1"/>
  <c r="C20" i="2"/>
  <c r="B292" i="2"/>
  <c r="A292" i="2"/>
  <c r="B291" i="2"/>
  <c r="A291" i="2"/>
  <c r="B290" i="2"/>
  <c r="A290" i="2"/>
  <c r="B287" i="2"/>
  <c r="B285" i="2"/>
  <c r="A285" i="2"/>
  <c r="B277" i="2"/>
  <c r="B293" i="2" s="1"/>
  <c r="A277" i="2"/>
  <c r="A293" i="2" s="1"/>
  <c r="A259" i="2"/>
  <c r="A262" i="2" s="1"/>
  <c r="A265" i="2" s="1"/>
  <c r="A268" i="2" s="1"/>
  <c r="A271" i="2" s="1"/>
  <c r="A274" i="2" s="1"/>
  <c r="B249" i="2"/>
  <c r="A249" i="2"/>
  <c r="A226" i="2"/>
  <c r="A229" i="2" s="1"/>
  <c r="A232" i="2" s="1"/>
  <c r="A236" i="2" s="1"/>
  <c r="A240" i="2" s="1"/>
  <c r="B216" i="2"/>
  <c r="A216" i="2"/>
  <c r="A212" i="2"/>
  <c r="B206" i="2"/>
  <c r="A206" i="2"/>
  <c r="A196" i="2"/>
  <c r="A200" i="2" s="1"/>
  <c r="B190" i="2"/>
  <c r="A190" i="2"/>
  <c r="B177" i="2"/>
  <c r="B289" i="2" s="1"/>
  <c r="A177" i="2"/>
  <c r="A289" i="2" s="1"/>
  <c r="A152" i="2"/>
  <c r="A159" i="2" s="1"/>
  <c r="A162" i="2" s="1"/>
  <c r="A165" i="2" s="1"/>
  <c r="A168" i="2" s="1"/>
  <c r="A171" i="2" s="1"/>
  <c r="A174" i="2" s="1"/>
  <c r="B145" i="2"/>
  <c r="B288" i="2" s="1"/>
  <c r="A145" i="2"/>
  <c r="A288" i="2" s="1"/>
  <c r="A138" i="2"/>
  <c r="B122" i="2"/>
  <c r="A122" i="2"/>
  <c r="A287" i="2" s="1"/>
  <c r="B110" i="2"/>
  <c r="B286" i="2" s="1"/>
  <c r="A110" i="2"/>
  <c r="A286" i="2" s="1"/>
  <c r="A99" i="2"/>
  <c r="A103" i="2" s="1"/>
  <c r="A106" i="2" s="1"/>
  <c r="B92" i="2"/>
  <c r="A92" i="2"/>
  <c r="B76" i="2"/>
  <c r="B284" i="2" s="1"/>
  <c r="A76" i="2"/>
  <c r="A284" i="2" s="1"/>
  <c r="C34" i="2"/>
  <c r="C25" i="2"/>
  <c r="A135" i="1"/>
  <c r="B112" i="1"/>
  <c r="A112" i="1"/>
  <c r="B107" i="1"/>
  <c r="A107" i="1"/>
  <c r="B102" i="1"/>
  <c r="A102" i="1"/>
  <c r="A97" i="1"/>
  <c r="A94" i="1"/>
  <c r="B72" i="1"/>
  <c r="E58" i="1"/>
  <c r="E57" i="1"/>
  <c r="E128" i="6" l="1"/>
  <c r="E130" i="6"/>
  <c r="E91" i="4"/>
  <c r="F93" i="4" s="1"/>
  <c r="F98" i="1"/>
  <c r="F296" i="2"/>
  <c r="F297" i="2" s="1"/>
  <c r="G48" i="4"/>
  <c r="F113" i="1" l="1"/>
  <c r="F108" i="1"/>
  <c r="F109" i="1" l="1"/>
  <c r="F110" i="1" s="1"/>
  <c r="F114" i="1"/>
  <c r="F115" i="1" s="1"/>
  <c r="F117" i="1"/>
  <c r="F104" i="1"/>
  <c r="F105" i="1" s="1"/>
  <c r="F118" i="1" l="1"/>
  <c r="F119" i="1" s="1"/>
  <c r="F99" i="1"/>
  <c r="F100" i="1" s="1"/>
</calcChain>
</file>

<file path=xl/sharedStrings.xml><?xml version="1.0" encoding="utf-8"?>
<sst xmlns="http://schemas.openxmlformats.org/spreadsheetml/2006/main" count="726" uniqueCount="462">
  <si>
    <t>OVLAŠTENA  TVRTKA:</t>
  </si>
  <si>
    <t>NAZIV/ IME INVESTITORA:</t>
  </si>
  <si>
    <t>GRAD KRIŽEVCI
I. Z. DIJANKOVEČKOG 12, 48260 KRIŽEVCI</t>
  </si>
  <si>
    <t>OIB:</t>
  </si>
  <si>
    <t>KONTAKT:</t>
  </si>
  <si>
    <t>048 681 411</t>
  </si>
  <si>
    <t>NAZIV GRAĐEVINE:</t>
  </si>
  <si>
    <t>LOKACIJA GRAĐEVINE:</t>
  </si>
  <si>
    <t>48260 KRIŽEVCI, Trg svetog Florijana
KO. KRIŽEVCI, KČB. 1566, ZKUL. 8707</t>
  </si>
  <si>
    <t>RAZINA OBRADE PROJEKTA:</t>
  </si>
  <si>
    <t>ZA IZVOĐENJE</t>
  </si>
  <si>
    <t>VRSTA/ ODREDNICA PROJEKTA:</t>
  </si>
  <si>
    <t>TROŠKOVNICI PROJEKTIRANIH RADOVA</t>
  </si>
  <si>
    <t>P 1,2,3_6 GRAĐEVINSKO OBRTNIČKI RADOVI</t>
  </si>
  <si>
    <t>P 4_6 ELEKTROTEHNIČKI RADOVI</t>
  </si>
  <si>
    <t>P 5 i 6_6 STROJARSKI RADOVI</t>
  </si>
  <si>
    <t>GLAVNI PROJEKTANT:</t>
  </si>
  <si>
    <t>MARTINA KAŠIK dipl.ing.arh.</t>
  </si>
  <si>
    <t>PROJEKTANTI/ IZRADILI:</t>
  </si>
  <si>
    <t>P 4_6       ANTON BETI dipl.ing.el.</t>
  </si>
  <si>
    <t>P 5 i 6_6  DUBRAVKO RUKLIN ing.stroj.</t>
  </si>
  <si>
    <t>TD:</t>
  </si>
  <si>
    <t>27/20</t>
  </si>
  <si>
    <t>ZOP:</t>
  </si>
  <si>
    <t>27-20</t>
  </si>
  <si>
    <t>MJESTO I DATUM:</t>
  </si>
  <si>
    <t xml:space="preserve">KRIŽEVCI, 12/ 2020                 </t>
  </si>
  <si>
    <t>DIREKTOR:</t>
  </si>
  <si>
    <t>MARKO KAŠIK dipl.ing.građ.</t>
  </si>
  <si>
    <t>Investitor:</t>
  </si>
  <si>
    <t>GRAD KRIŽEVCI</t>
  </si>
  <si>
    <t>Građevina:</t>
  </si>
  <si>
    <t>REKONSTRUKCIJA POSTOJEĆE GRAĐEVINE</t>
  </si>
  <si>
    <t>Lokacija:</t>
  </si>
  <si>
    <t>KO. KRIŽEVCI, KČB. 1566, ZKUL. 8707</t>
  </si>
  <si>
    <t>Mjesto i datum:</t>
  </si>
  <si>
    <t>0</t>
  </si>
  <si>
    <t>SADRŽAJ MAPE</t>
  </si>
  <si>
    <t>1</t>
  </si>
  <si>
    <t>SVEUKUPNA REKAPITULACIJA</t>
  </si>
  <si>
    <t>2</t>
  </si>
  <si>
    <t>4-7</t>
  </si>
  <si>
    <t>3.</t>
  </si>
  <si>
    <t>broj listova</t>
  </si>
  <si>
    <t>P 1,2,3_ 6</t>
  </si>
  <si>
    <t>GRAĐEVINSKO OBRTNIČKI RADOVI</t>
  </si>
  <si>
    <t>1 - 30</t>
  </si>
  <si>
    <t>P 4_6</t>
  </si>
  <si>
    <t>ELEKTROTEHNIČKI RADOVI</t>
  </si>
  <si>
    <t>1 - 14</t>
  </si>
  <si>
    <t>P 5_6</t>
  </si>
  <si>
    <t>STROJARSKI RADOVI (Termotehničke instalacije)</t>
  </si>
  <si>
    <t>1 - 5</t>
  </si>
  <si>
    <t>P 6_6</t>
  </si>
  <si>
    <t>STROJARSKI RADOVI (Hidroinstalacije)</t>
  </si>
  <si>
    <t>1 - 6</t>
  </si>
  <si>
    <t>GRAĐEVINSKO OBRTNIČKI</t>
  </si>
  <si>
    <t>UKUPNO kN:</t>
  </si>
  <si>
    <t>PDV kN:</t>
  </si>
  <si>
    <t>SVEUKUPNO kN:</t>
  </si>
  <si>
    <t xml:space="preserve"> OPĆI I POSEBNI UVJETI  </t>
  </si>
  <si>
    <t xml:space="preserve"> Ovi opći uvjeti su sastavni dio svih troškovnika prema ovom projektu i u svemu ih se treba pridržavati, osim ako u stavci troškovnika to nije drugačije navedeno.</t>
  </si>
  <si>
    <t xml:space="preserve"> Prije izrade ponude izvoditelj je dužan pregledati lokaciju budućeg gradilišta, radi ocjene uvjeta za organizaciju gradilišta i organizaciju izvedbe radova kao i svu projektnu dokumentaciju.</t>
  </si>
  <si>
    <t xml:space="preserve"> Ovaj troškovnik je napravljen na temelju Glavnog projekta.</t>
  </si>
  <si>
    <t xml:space="preserve"> Sve dimenzije prema projektu je potrebno provjeriti i uskladiti na licu mjesta, prema stvarnom stanju u dogovoru sa nadzornim inženjerom.</t>
  </si>
  <si>
    <t>Investitor je dužan tijekom građenja osigurati stručni nadzor izvedbe za građevinu u cijelosti i u pojedinim segmentima.</t>
  </si>
  <si>
    <t>Ponuda mora biti izrađena na temelju danih podloga, kompletna i usuglašena s projektom.</t>
  </si>
  <si>
    <t xml:space="preserve"> Izvođač je dužan prije početka radova proučiti projektnu dokumentaciju i o svim eventualnim primjedbama i uočenim nedostacima obavijestiti investitora odnosno nadzornog inženjera i projektanta.</t>
  </si>
  <si>
    <t xml:space="preserve"> Eventualne izmjene materijala ili načina izvedbe tijekom gradnje moraju se izvršiti isključivo pismenim dogovorom s projektantom i nadzornim inženjerom. </t>
  </si>
  <si>
    <t xml:space="preserve"> Osim toga, izvođač je obvezan pridržavati se uputa projektanta/ nadzora u svim pitanjima koja se odnose na izbor i obradu materijala i način izvedbe pojedinih detalja, ukoliko to nije već detaljno opisano troškovnikom, a naročito u slučajevima kada se zahtjeva izvedba van propisanih standarda.</t>
  </si>
  <si>
    <t xml:space="preserve"> U slučaju da opis pojedine stavke nije dovoljno jasan, mjerodavna je samo uputa i tumačenje projektanta/nadzora.           O tome se izvođač treba informirati već prilikom sastavljanja jedinične cijene.   Sve eventualne nejasnoće izvođač treba riješiti sa Investitorom prije davanja ponude, jer se naknadni zahtjevi neće uvažiti.</t>
  </si>
  <si>
    <t xml:space="preserve"> Sav materijal koji se upotrebljava mora odgovarati Hrvatskim standardima i propisanoj kvaliteti sukladno EU normama. </t>
  </si>
  <si>
    <t xml:space="preserve"> Za sve elemente koji se ugrađuju potrebna je izmjera na objektu. Po donošenju materijala na gradilište, uz poziv izvoditelja, pregled materijala obavit će nadzorni inženjer i njegovo stanje konstatirati u građevinskom dnevniku (odgovara li predmetni materijal standardima i projektu). Zabranjena je upotreba materijala - osnovnog ili pomoćnog, koji nije predviđen opisom, nacrtima detaljima, osim ukoliko nije dogovorno utvrđeno sa Investitorom ili nadzornim inženjerom.</t>
  </si>
  <si>
    <t xml:space="preserve">Tek po prihvaćanju promjena, izvoditelj je dužan dati dopunsku ponudu na koju nadzorni inženjer i investitor daje suglasnost.  </t>
  </si>
  <si>
    <t xml:space="preserve"> Prije odobravanja naknadnih radova izvoditelju je zabranjeno izvođenje tih radova. Izvođač je obvezan putem građevinskog dnevnika registrirati sve izmjene i eventualna odstupanja od troškovnika.  </t>
  </si>
  <si>
    <t xml:space="preserve"> Izvoditelj treba kvalitetu ugrađenih materijala i stručnosti radnika dokazati odgovarajućim atestima i uvjerenjima izdanim od strane za to ovlaštene organizacije. Po završetku izvedenih radova, ali i u toku radova ukoliko je nužno zbog usklađivanja s drugim izvoditeljima, izvoditelj radova je dužan počistiti radni prostor i susjedne prostore, plohe i prethodno izvedene radove koje je svojim radom zaprljao, ili iste radove dogovoriti sa drugim izvoditeljem a sve na svoj trošak uključivo s odvozom sveg otpadnog materijala ili opreme s gradilišta.</t>
  </si>
  <si>
    <t xml:space="preserve"> Cijene pojedinih radova moraju sadržavati sve elemente koji određuju cijenu gotovog proizvoda, a u skladu sa odredbama troškovnika. Ako u opisu stavke nije navedeno, svaka stavka iz troškovnika sadrži nabavu, dopremu i ugradnju/montažu materijala/opreme, te sav rad i materijal potreban za izvršenje stavke.</t>
  </si>
  <si>
    <t xml:space="preserve">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</si>
  <si>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Sve radove izvoditelj treba izvesti u skladu sa opisima iz troškovnika, nacrtima i detaljima izvedbe, te važećim 
standardima i tehničkim uvjetima za odgovarajuću vrstu radova, a obračunati u skladu sa važećim građevinskim 
normama. Ukoliko građevinske norme ne postoje za istu vrstu radova, treba se služiti tehničkim uvjetima za izvođenje
odgovarajućih radova.</t>
  </si>
  <si>
    <t>U slučaju nesuglasica između građevinskih normi i tehničkih uvjeta, važeći su uvjeti obračuna i rada iz građevinskih normi.</t>
  </si>
  <si>
    <t xml:space="preserve"> Pri radu treba obavezno primjenjivati sve potrebne mjere zaštite na radu, naročito zaštite od požara. 
Ukoliko nadzorni inženjer ustanovi da se izvoditelj ne pridržava pravila može mu se zabraniti daljnji rad dok ga ne organizira u skladu s pravilima.</t>
  </si>
  <si>
    <t xml:space="preserve"> Izvoditelj je također dužan ukloniti sve zaštitne i pomoćne konstrukcije u roku koji je predviđen za izvođenje radova 
i na svoj trošak. </t>
  </si>
  <si>
    <t xml:space="preserve"> Jedinična cijena sadrži sve nabrojano kod opisa pojedine grupe radova, te se na taj način vrši i obračun istih.
Jedinične cijene primjenjivat će se na izvedbene količine bez obzira u kojem postotku iste odstupaju od količine 
u troškovniku.</t>
  </si>
  <si>
    <t xml:space="preserve"> U cijenu koštanja treba uključiti izradu radioničkih nacrta za sve elemente koji nisu standardne proizvodnje,
prvorazrednu izvedbu, dopremu, ugradnju, montažu i razmještaj.</t>
  </si>
  <si>
    <t xml:space="preserve"> Ukoliko investitor odluči da se neki rad ne izvodi, izvođač nema pravo na odštetu, ako mu je investitor pravovremeno 
o tome dao obavijest.</t>
  </si>
  <si>
    <t xml:space="preserve"> Izvođač radova je dužan prije početka radova kontrolirati kote postojećeg terena. Ukoliko se pokažu eventualne nejednakosti između projekta i stanja na gradilištu, izvođač radova je dužan pravovremeno o tome obavijestiti investitora i nadzornog inženjera, te zatražiti objašnjenja.</t>
  </si>
  <si>
    <t xml:space="preserve"> Sve mjere u projektnoj dokumentaciji provjeriti u naravi. Sva kontrola se vrši bez posebne naplate.</t>
  </si>
  <si>
    <t xml:space="preserve"> Izvođač je obvezan putem dnevnika registrirati sve izmjene i eventualna odstupanja od projekta.</t>
  </si>
  <si>
    <t xml:space="preserve"> Prilikom izvođenja radova, izvoditelj treba zaštititi sve susjedne plohe, dijelove konstrukcije i prethodno izvedene radove na prikladan način a u skladu sa pravilima zaštite na radu, tako da ne dođe do oštećenja gore navedenoga. 
Troškove zaštite treba izvoditelj uračunati u jediničnu cijenu.</t>
  </si>
  <si>
    <t xml:space="preserve"> Ukoliko ipak dođe do oštećenja prethodno izvedenih radova za koje je odgovoran izvoditelj ili njegov kooperant, dužan je 
iste o svom trošku dovesti u stanje prije oštećenja ili naručiti iste radove kod drugog izvoditelja na svoj teret.
Popravak treba izvesti u primarno određenom roku ili dogovorno. </t>
  </si>
  <si>
    <t xml:space="preserve"> Osim navedenih općih uvjeta, za određene grupe radova vrijede posebne opće napomene kojih se zajedno sa ovim općim uvjetima treba pridržavati.</t>
  </si>
  <si>
    <t xml:space="preserve"> Opći uvjeti na pojedinih grupa radova odnose se na sve stavke radova te grupe, osim ako u opisu stavke nije drugačije opisano. Ukoliko materijal u pojedinim stavkama nije naznačen ili nije dovoljno jasno preciziran u pogledu kvalitete, izvođač je dužan upotrijebiti prvoklasni materijal.</t>
  </si>
  <si>
    <t>Tijekom izvedbe radova neophodno je izvršiti sva kontrolna i završna mjerenja i ispitivanja na konstrukcijama
i načiniti završna atestiranja.</t>
  </si>
  <si>
    <t>Prije početka radova izvođač mora načiniti kompletnu organizaciju gradilišta koju treba odobriti nadzorni inženjer, 
kako se postojeći dijelovi objekta ne bi oštetili.</t>
  </si>
  <si>
    <t xml:space="preserve"> Rušenje, dubljenje i bušenje konstrukcije smije se vršiti samo uz suglasnost građevinskog nadzornog inženjera.</t>
  </si>
  <si>
    <t xml:space="preserve"> Prilikom izvedbe radova izvoditelj treba poduzeti sve potrebne HTZ mjere.</t>
  </si>
  <si>
    <t>Jediničnom cijenom treba obuhvatiti sve elemente navedene kako slijedi:</t>
  </si>
  <si>
    <t>a)     Materijal</t>
  </si>
  <si>
    <t>b)     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</si>
  <si>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nakon završetka pojedinog rada, kod svih građevinskih i obrtničkih radova treba uključiti u jedinične cijene stavki, tj. neće se posebno plaćati, kao ni završno čišćenja građevine.</t>
  </si>
  <si>
    <t>c)     Izmjere</t>
  </si>
  <si>
    <t>Ukoliko nije u pojedinoj stavci dan način rada, izvođač se u svemu treba pridržavati propisa HRN-a za pojedinu vrstu rada, prosječnih normi u građevinarstvu i uputa proizvođača materijala koji se upotrebljava ili ugrađuje.</t>
  </si>
  <si>
    <t>d)     Zimski i ljetni 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</si>
  <si>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kiše i sličnog. Sva potrebna čišćenja nakon završetka pojedinog rada, kod svih građevinskih i obrtničkih radova treba uključiti u jedinične cijene stavki, tj. neće se posebno plaćati, kao ni završno čišćenja građevine.</t>
  </si>
  <si>
    <t>e)     Faktori</t>
  </si>
  <si>
    <t>U jediničnu cijenu izvođač ima pravo faktorom obuhvatiti i slijedeće radove, koji se neće zasebno platiti, kao naknadni rad, i to:
*  mjere higijenske i zaštite na radu svih radnika i osoba na gradilištu
*  kompletnu režiju gradilišta uključujući dizalice, mehanizaciju i sl.
*  najamne troškove za posuđenu mehanizaciju, koju izvođač sam ne posjeduje, a potrebna je pri izvođenju 
   radova
*  nalaganje temelja prije iskopa (nanosna skela)
*  sva ispitivanja materijala i ugrađenih uređaja s atestima
*  uređenje gradilišta po završetku pojedine grupe radova, sa otklanjanjem i odvozom otpadaka i šute,
   ostataka građevinskog materijala, inventara, pomoćnih objekata i sl,
*  uskladištenje materijala i elemenata do njihove ugradbe, uključivo i osiguranje privremene deponije.
*  nikakvi režijski sati niti posebne naplate po navedenim radovima neće se posebno priznati, jer sve ovo treba 
   biti uključeno u jediničnu cijenu. Prema ovom uvodu, opisu stavaka i grupi radova treba sastaviti 
   jediničnu cijenu za svaku stavku troškovnika.</t>
  </si>
  <si>
    <t>f)     Skele</t>
  </si>
  <si>
    <t>Sve vrste radnih skela, bez obzira na visinu, ulaze u jediničnu cijenu dotičnog rada. Skela mora biti na vrijeme postavljena, kako ne bi došlo do zastoja u radu. Pod pojmom skele podrazumijeva se i prilaz istoj, te ograda. Također, kod zemljanih radova u jediničnu cijenu ulaze razupore, te mostovi za prebacivanje kod iskopa većih dubina. Pod skelama se podrazumijevaju prilazi i mostovi koji služe prilikom betoniranja pojedinih armiranobetonskih konstrukcija. Postavljene skele služe za izvedbu svih radova na objektu.</t>
  </si>
  <si>
    <t xml:space="preserve">g)    Ostalo </t>
  </si>
  <si>
    <t>U jedinične cijene stavki trebaju biti uračunati svi radovi i potrebni materijali, koji eventualno nisu posebno specificirani u samom troškovniku, a koji su (prema uzancama struke i pravilima dobrog zanata) potrebni za kvalitetan završetak rada, opisanog stavkom troškovnika.</t>
  </si>
  <si>
    <t xml:space="preserve"> Po završetku radova, izvoditelj zajedno sa nadzornim inženjerom treba zapisnički ustanoviti kvalitetu izvedenih radova.
Ukoliko se ustanovi da su radovi izvedeni nekvalitetno, izvoditelj je dužan iste ponovo izvesti u traženoj kvaliteti ili iste 
naručiti kod drugog izvoditelja, a sve u najkraćem dogovorenom roku i na svoj trošak. 
Po završetku svih radova na objektu izvođač je dužan ukloniti privremene objekte, očistiti gradilište i sva ostala 
prekopavanja dovesti u prvobitno stanje, te o svom trošku odgovarajućim sredstvima čišćenja, pranja i sl., dovede cijelu 
predmetnu građevinu sa instalacijama u potpuno čisto i ispravno stanje i u tom ih stanju odražavati do predaje na korištenje.</t>
  </si>
  <si>
    <t xml:space="preserve"> Sva odstupanja stvarno izvedenih količina u odnosu na količine predviđene projektantskim troškovima (+ ili -) obračunati 
će se prema stvarno izvršenim radovima što će se sporazumno riješiti između predstavnika izvođača i nadzornog 
inženjera odnosno investitora.</t>
  </si>
  <si>
    <t xml:space="preserve"> Ukoliko se tijekom gradnje ukaže opravdana potreba za manjim odstupanjima od troškovnika ili njegovim izmjenama, izvođač je dužan prethodno pribaviti suglasnost investitora i nadzornog inženjera.</t>
  </si>
  <si>
    <t xml:space="preserve"> Ako tijekom izvedbe radova dođe do promjena ili potrebe za izvedbom naknadnih i nepredviđenih radova, izvoditelj je dužan prije početka izvedbe tih radova tražiti suglasnost nadzornog inženjera putem upisa u građevinski dnevnik, te pismenim putem uz analizu cijena i od ovlaštenog predstavnika investitora.</t>
  </si>
  <si>
    <t xml:space="preserve"> Po prihvaćanju promjena, izvoditelj je dužan dati dopunsku ponudu na koju nadzorni inženjer daje suglasnost.</t>
  </si>
  <si>
    <t xml:space="preserve"> Prije odobravanja nepredviđenih radova izvoditelju je zabranjeno izvođenje tih radova. 
Izvođač je obvezan putem građevinskog dnevnika registrirati sve izmjene i eventualna odstupanja od troškovnika.</t>
  </si>
  <si>
    <t>Svi vantroškovnički radovi koji se neće utvrditi na gore opisani način, neće se moći priznati u obračunu.</t>
  </si>
  <si>
    <t xml:space="preserve"> Obračun radova vršiti će se prema stvarno izvedenim količinama radova utvrđenim putem građevinske knjige i ugovorenih jediničnih cijena, prema opisu stavaka troškovnika.</t>
  </si>
  <si>
    <t>GLAVNI PROJEKT</t>
  </si>
  <si>
    <t>TROŠKOVNIK PROJEKTIRANIH RADOVA</t>
  </si>
  <si>
    <t>2. UPORABNA CIJELINA 1B</t>
  </si>
  <si>
    <t xml:space="preserve">MARTINA KAŠIK dipl.ing.arh.
MARKO KAŠIK dipl.ing.građ.                        </t>
  </si>
  <si>
    <t>POPIS SURADNIKA:</t>
  </si>
  <si>
    <t xml:space="preserve">ZDENKA PUGAR ing.građ.   </t>
  </si>
  <si>
    <t xml:space="preserve">KRIŽEVCI,12/ 2020                 </t>
  </si>
  <si>
    <t>Predmet:</t>
  </si>
  <si>
    <t>TROŠKOVNIK PROJEKTIRANIH RADOVA -  1,2,3_7 GRAĐEVINSKO OBRTNIČKI RADOVI</t>
  </si>
  <si>
    <t>Red.br.</t>
  </si>
  <si>
    <t>Opis pozicije / rada</t>
  </si>
  <si>
    <t>Jed. mjere</t>
  </si>
  <si>
    <t>Količina</t>
  </si>
  <si>
    <t>Jedinična cijena</t>
  </si>
  <si>
    <t>Ukupna cijena</t>
  </si>
  <si>
    <t>Napomena: OPĆI I POSEBNI UVJETI  SASTAVNI SU DIO TROŠKOVNIKA</t>
  </si>
  <si>
    <t xml:space="preserve">komplet </t>
  </si>
  <si>
    <t>m²</t>
  </si>
  <si>
    <t>kom</t>
  </si>
  <si>
    <t>UKUPNO:</t>
  </si>
  <si>
    <t>m³</t>
  </si>
  <si>
    <t>kg</t>
  </si>
  <si>
    <t>ZIDARSKI  RADOVI</t>
  </si>
  <si>
    <t xml:space="preserve">Dobava materijala, te grubo i fino žbukanje unutarnjih zidova i stropova.  
Žbukanje se izvodi  strojnim nanosom gotove vapnenocementne žbuke, sa predhodnim nanosom cementnog šprica i potrebnom impregnacijom.
Stavka obuhvaća zatvaranje šliceva po zidu nakon izvođenja elektro i strojarskih instalacija, obrada špaleta i ostalo potrebno za punu funkciju.
Debljina žbuke sukladno tehničkim uputstvima.
Cijena obuhvaća sav potreban rad i materijal, kutne al. profile i vodilice, transport svog materijala do mjesta rada, te izradu radne skele.
Obračun po m² izvedenog zida.
</t>
  </si>
  <si>
    <t xml:space="preserve">Izrada ETICS fasade okruglih površina.
Isto kao stavka 304. samo toplinsko izolacijske ploče od mineralne vune debljine 15 cm (λ=0.036 W/mK). 
Obračun po m² izvedene fasade.
</t>
  </si>
  <si>
    <t>m¹</t>
  </si>
  <si>
    <t xml:space="preserve">IZOLATERSKI RADOVI </t>
  </si>
  <si>
    <t xml:space="preserve">Izrada hidroizolacije gornjeg dijela zida krovne atike prije ugradnje pokrovnog lima.
Hidroizolacija se izvodi cementnim premazima u više slojeva  sa rubnim opšivanjem spoja vanjskog i unutarnjeg eticsa zaštitnim trakama.
Ugradnja prema uputi odabranog proizvođača hidroizolacije.
Radove uskladiti sa ETICS fasadom i elementima pokrovnog opšava zida atike.
Zid širine 40 cm.
Obračun po m´ zida krovne atike. 
</t>
  </si>
  <si>
    <t>m´</t>
  </si>
  <si>
    <t xml:space="preserve">Izrada hidroizolaicije prozorskih otvora i sl. prije ugradnje klupčica.
Hidroizolacija se izvodi cementnim premazima u više slojeva  sa rubnim opšivanjem spoja eticsa i bravarije zaštitnim trakama.
Ugradnja prema uputi odabranog proizvođača hidroizolacije.
Radove uskladiti sa ETICS fasadom i elementima bravarije te završnom postavom klupčice.
Obavezno izvesti u padu 2,0 % prema van.
Obračun po m´, širine klupčice do 20,0 cm. 
</t>
  </si>
  <si>
    <t>m`</t>
  </si>
  <si>
    <t>RAVNI KROV</t>
  </si>
  <si>
    <t xml:space="preserve">Dobava materijala i izrada kosog krova iznad stubišta.
Krov se sastoji od sljedećih slojeva (raspored polaganja od stropne ploče prema gore:
_ cementni mort u padu 4,0 cm.
_ hidroizolacijski premaz na bazi akrila, armiran sa 
   poliesterskim pletivom 0,35cm
_ visokofleksibilna akrilna boja u boji po RAL-u prema  
   glavnog projektanta i nadzornog inženjera
Cijena obuhvaća sav potreban rad i materijal, uključujući transport i ugradnju.
Obračun po m² izvedenog  krova kompletno.
</t>
  </si>
  <si>
    <t xml:space="preserve">Nabava, doprema i ugradnja krovnog slivnika s horizontalnim izlazom DN75/1100, materijal  PP(polipropilen), horizontalni sa toplinski izoliranom stijenkom, INOX stezaljkom za spajanje sa hidroizolacionim folijama, završni element PP (Polipropilen), 150 x 150 mm, podesiv po visini.
INOX - rešetka, 137 x 137 mm.
Mjera za okrugli otvor u kunstruciji:Ø 255 mm
Privremena građevinska zaštita sadržana u isporuci.
Proizvodi trebaju biti kompatibilni sa proizvodima iz stavke 501. Dokaz kompatibilnosti od strane proizvođača se treba dostaviti nadzornom inžinjeru.
Privremena građevinska zaštita (obračunati u cijenu stavke). 
Krovni slivnik za prohodni ravni krov s grijačem.
Obračun po kom kompletno izvedenog.
</t>
  </si>
  <si>
    <t>GIPSKARTONSKI  RADOVI</t>
  </si>
  <si>
    <t>BRAVARSKI i STOLARSKI RADOVI</t>
  </si>
  <si>
    <t>Unutarnja bravarija/stolarija.</t>
  </si>
  <si>
    <t xml:space="preserve">Dobava materijala i ugradnja unutarnje bravarije i stolarije.
Dovratnici i krila izvedeni od AL profila  u tonu (RAL karta) prema odabiru investitora i projektanta. 
Dovratnici u širini zida (futer štokovi).
Vrata s ostakljenjima i puna krila.
Ostakljenje krila:
1. staklo LAMI 44.1 
   + zračni sloj do 14 mm 
2. staklo LAMI 44.1  
Ispuna krila - termo ispuna sa završnom aluminijskom plastificiranom oblogom.
Min. tri  petlje, brtva  na spoju krila  i dovratnika, na spoju krila i poda spuštajuća brtva - metlice. 
Sva vrata opremljena cilindar bravom i pripadajućim ključevima (min. 3 komada).
Vrata na sanitarnim čvorovima moraju imati mehanizam za samozatvaranje.
Ugradnja suha obračunati u stavci. 
Ostakljenja, kvake, cilndar brave i dr. prema izboru investitora i projektanta. 
U sve stavke uljučiti potrebne završne ukrasne "lajsne" na svim potrebnim mjestima.
</t>
  </si>
  <si>
    <t xml:space="preserve">Na punim vratnim krilima u sanitarnim čvorovima izvode se okulisi promjera 50 cm ostakljeni prema opisanom samo jednoi staklo mora biti mutno.
Vrata koja imaju ugrađene "standardne" kvake imaju ugrađenu cilindar sigurnosnu bravu sa kosim zasunom.
Koeficijent prolaska topline ostakljenja, nije uvjetovan obzirom da se radi o unutarnjim vratima grijanog prostora. 
</t>
  </si>
  <si>
    <t>Stavka 2_ dim.95/220cm, jednokrilna vrata puno glatko krilo s okulisom promjera 50 cm i mehanizmom za samozatvaranje.</t>
  </si>
  <si>
    <t>Stavka 2_ dim.95/220cm, jednokrilna vrata puno glatko krilo s okulisom promjera 50 cm.</t>
  </si>
  <si>
    <t xml:space="preserve">Izrada  i montaža sanitarnih pregradnih stijena u sanitarnim čvorovima. 
Sanitarne pregrade se izvode u svemu prema shemama u prilogu.
Vrata se izvode kao jednokrilna zaokretna vrata ukupne visine 185 cm. 
Inox nogice visine 15 cm. 
Prednja fronta je promjenljive dužine s vratnim krilima svijetle širine 71/ 185 cm.                                                                                                          Dovratnici, međustijene i vrata izrađeni su od Max Compact HPL ploča debljine 13 mm.                                                                                                     Vrata su opremljena kuglom za otvaranje i preklopnom leptir WC bravom s naznakom slobodno/zauzeto i mogućnošću sigurnosnog otvaranja izvana.                                                                                Brava i kugla izrađeni su od higijenske nylon plastike.                                                                                Vrata su ovješena na tri spojnice, a dovratnici su u zid učvršćeni  profilima.                                                                                                                                    Prednja i bočne linije ojačane su i učvršćene ovalnim  profilom presjeka 68/40 mm.
U cijenu uračunati izmjeru otvora u naravi, sav potreban potrošni i ugradbeni materijal do potpune funkcionalnosti istog.
Obračun po kom.
</t>
  </si>
  <si>
    <t xml:space="preserve">SP1 230/200cm ( 1 kom vrata dim.71/185cm) </t>
  </si>
  <si>
    <t xml:space="preserve">Izrada, dobava i ugradnja rukohvata na  unutarnjem stubištu od al. profila, plastificirano u RAL izvedbi prema izboru investitora i projektanta:
 -  anketi za sidrenje u zid 
 -  rukohvat  kvadratni profi  60*40*3,6 mm ,   
Visina  rukohvata  100 cm  iznad gornje površine gazišta . 
Sve prema danoj shemi  izvedbenog projekta.
</t>
  </si>
  <si>
    <t xml:space="preserve"> LIMARSKI RADOVI</t>
  </si>
  <si>
    <t xml:space="preserve">Dobava i montaža opšava s okapnicom na kosom krovu.
Opšav etcs fasade i kosog krova s podkonstrukcijom.
Lim pocinčani plastificirani, debljine 0.6mm, boje i kvalitete materijala kao i osnovna pozicija.
U stavku uključiti  pričvrsni materijal, brtvljenje odgovarajućom trajnoelastičnom brtvenom masom.
Obračun po m' opšava.
</t>
  </si>
  <si>
    <t>RŠ 50 cm.</t>
  </si>
  <si>
    <t xml:space="preserve">Dobava i postava horizontalnih visećeg kvadratnog oluka  zajedno s potrebnim opšavima, okapima i podlimom, deb. lima 0,6 mm. 
Oluci i opšavi izvedeni od pocinčanog i plastificiranog  lima 0,6 mm.
Izvedba vodonepropusnog spoja horizontalnog i vertikalnog žljeba.
Oluk u kojem se nalaze el. grijači.
Grijači obračunati u elektrotehničkim radovima.
Sve izvesti prema uputama proizvođača i pravilima struke, svi spojevi vodonepropusni.
Dim oluka 10/10 cm.
Obračun po m¹ ugrađene limarije.
</t>
  </si>
  <si>
    <t xml:space="preserve">Dobava i postava vertikalnih kvadratnih oluka izvedenih od pocinčanog i  plastificiranog   lima 0,6 mm u boji prema izboru projektanta. 
U oluk se  ugrađeni  el. grijači. 
Grijači obračunati u elektrotehničkim radovima.
U cijenu uključiti spoj na horizontale, potrebne rukavce, obujnice, spoj na odvod i sl., te sav potreban materijal i rad za potpunu ugradnju.
Dim oluka 10/10 cm.
Obračun po m¹ ugrađene limarije.
</t>
  </si>
  <si>
    <t xml:space="preserve">Opšav ravnog prohodnog krova i staklenih stijena na 1. katu s podkonstrukcijom i okapnicom.
Lim pocinčani plastificirani, debljine 0.6mm, boje i kvalitete materijala kao i osnovna pozicija.
U stavku uključiti  pričvrsni materijal, brtvljenje odgovarajućom trajnoelastičnom brtvenom masom.
RŠ 50 cm.
Obračun po m¹ ugrađene limarije.
</t>
  </si>
  <si>
    <t xml:space="preserve">Opšav kupole teleskopa i etics fasade s podkonstrukcijom i okapnicom.
Lim pocinčani plastificirani, debljine 0.6mm, boje i kvalitete materijala kao i osnovna pozicija.
U stavku uključiti  pričvrsni materijal, brtvljenje odgovarajućom trajnoelastičnom brtvenom masom.
RŠ 50 cm.
Obračun po m¹ ugrađene limarije.
</t>
  </si>
  <si>
    <t xml:space="preserve">Dobava i ugradnja  vertikalnog  odvoda od PVC cijevi fi 125 mm, prema izmjeri u naravi, svi spojevi vodonepropusni, zajedno s obujnicama, spoj na krovne sifoen, potrebne rukavce, obujnice od istog materijala te sav potreban materijal i rad za potpunu ugradnju. Dodatni hidroizolacijski sloj na prolazu kroz zid krovne atike i sve dodatne brtve za potpunu vodonepropusnost. 
Odvodi ugrađeni u  ETCS fasadu d=15,0 cm.
U odvode se ugrađuju grijači koji su zasebna stavka u elektrotehničkim radovima.  
Obračun po m'  odvoda sa svim elementima.
</t>
  </si>
  <si>
    <t>KERAMIČARSKI   RADOVI</t>
  </si>
  <si>
    <t>PODOPOLAGAČKI RADOVI</t>
  </si>
  <si>
    <t xml:space="preserve">Dobava materijala i izrada poda građevine.
Dobava i ugradnja višeslojnog premaza na bazi epoksidnih smola ili sl. epoksidnih premaza prosjećne debljine 1,5 mm ( temeljni premaz, završni premaz sa dodatkom kvarcnog pijeska 0,3-0,8 mm u protukliznoj varijanti), a ista mora zadovoljiti slijedeće zahtjeve: visoka mehanička otpornost,  visoka kemijska otpornost,  protukliznost,  lako održavanje. 
Nijansa boje poda u dogovoru s projektantom, a kod odabira tehnologije treba uzeti u obzir brzinu ugradnje. 
U cijenu uključiti sva potrebna niveliranja podloge te sanaciju dilatacija.
Obračun po m² izvedenog poda i m¹ sokla.
</t>
  </si>
  <si>
    <t>Pod.</t>
  </si>
  <si>
    <t>Izrada zaobljenog spoja zida i poda tkz. holker sokla radijusa R=3-5 cm od epoksidnog morta.</t>
  </si>
  <si>
    <t xml:space="preserve">Dobava materijala i izrada obloge stubišta.
Obrada stubišta kao u stavci 1001.
Na zidarski fino pripremljene stube, s već ugrađenim metalnim rubnim profilom što treba uzeti u cijenu stavke, postaviti masu za izravnavanje u debljini 1 do 2 mm, na suhu, čvrstu i ravnu podlogu.
Na sudaru čela i gazišta u unutarnjem kutu ugraditi tipski podložak, po želji projektanta. 
Na rub stepenice ugraditi protuklizni profil, prema katalogu proizvođača.
Na sudaru poda s obodnim zidovima, izvesti originalni holkel visine 10 cm prema uputi proizvođača. 
U cijenu uključiti  sav potreban rad i materijal do potpune gotovosti.
Obračun po kom čela/gazišta i m¹ sokla.
</t>
  </si>
  <si>
    <t>Gazišta dim. 125x28 cm.</t>
  </si>
  <si>
    <t>Čela dim. 125x16 cm.</t>
  </si>
  <si>
    <t>Posest</t>
  </si>
  <si>
    <t>Holker sokla.</t>
  </si>
  <si>
    <t>SOBOSLIKARSKI  RADOVI</t>
  </si>
  <si>
    <t xml:space="preserve">Bojanje  zidova i stropova  disperzivnim zidnim bojama u bojama prema dogovoru investitora i projektanta. 
Boju nanositi u dva sloja sa svim potrebnim predradnjama, gletanjem te zaglađivanjem i impregnacijama.
U cijenu uračunati sav potreban rad i materijal, izradu pokretne zidarske skele, zaštitu i čišćenje raznih ugrađenih predmeta.
Obračun po m² obojanog zida i stropa.
</t>
  </si>
  <si>
    <t>OPREMA I OSTALO</t>
  </si>
  <si>
    <t xml:space="preserve">NAPOMENA: 
Tipska krovna kupola koja se postavlja na ab zidni prsten nije predmet građevinsko obrtničkog troškovnika već dio opreme prema zasebnom troškovniku opremanja zvjezdarnice u svemu prema potrebama investitora.
</t>
  </si>
  <si>
    <t xml:space="preserve">Dobava i postava protupožarnih aparata.
Aparati se postavljaju u tipske ormariće.
Ormarić  INOXs a staklenim vratima i bravicom, dim. 325x 710 x 240 mm, ugrađeni u zidnu nišu. 
Cijena obuhvaća sav potreban rad i materijal.
Obračun po kom aparata i ormarića zajedno sa svom uključenom opremom.
</t>
  </si>
  <si>
    <t>Aparati 12JG.</t>
  </si>
  <si>
    <t xml:space="preserve">Dobava i ugradnja upuštenog otirača s  L okvirom, te sam otirač,  visine 15 mm. 
Obračun po kom.
</t>
  </si>
  <si>
    <t xml:space="preserve"> Dim. 80x120 cm</t>
  </si>
  <si>
    <t xml:space="preserve">Izrada elemenata prostupačnosti  prema čl. 16. Pravilnika o osiguranja pristupačnosti građevinama osobama s invaliditetom i  smanjene pokretljivosti.
Taktilne površine za slijepe i slabovidne  sa pojedinačnim elementima taktilnih površina sastavljenih od čepova i vodilica od inoxa sa protukliznom smjesom.
Raster postave pojedinačnih vodilica i čepova uskladiti kod postave.
Boja  smjese prema izboru projektanta.
Sve ostalo prema uputama proizvođača.
</t>
  </si>
  <si>
    <t>* taktilna traka  dim 40/40 cm ( točkice )</t>
  </si>
  <si>
    <t>* taktilna traka širine 40 cm (vodilice )</t>
  </si>
  <si>
    <t xml:space="preserve">Izrada shema puteva evakuacije. 
Sheme izvesti u svemu prema pravilima struke i to za svaki pojedini prostor ili sobu u građevini sa putevina evakuacije iz prostora postave sheme i oznakom uređaja za gašenje požara.
Sheme plastificirati ili uramiti, opremiti  kukicom i objesiti u prostorijama.
Obračun po kompletu izvedenih shema.
</t>
  </si>
  <si>
    <t>komplet</t>
  </si>
  <si>
    <t>kompl</t>
  </si>
  <si>
    <t>UREĐENJE OKOLIŠA</t>
  </si>
  <si>
    <t xml:space="preserve">Dobava i izrada  nosivog sloja  pješačkih površina  drobljenog granuliranog kamenog materijala 0-60 mm uključujući završnu obradu "šlemanje" sitnim mat. 
Nakon razastiranja, planiranja i uređenja profila vrši se sabijanje vibracijskim sredstvima do potrebnog modula stišljivosti Ms&gt;40 MN/m2.
Debljina nosivog sloja kamena min 30 cm.
Obračun se vrši po m³ ugrađenog kamenog materijala u zbijenom stanju
</t>
  </si>
  <si>
    <t>Nabava i ugradnja separiranog riječnog kamenog agregata 16-32,0 mm u sloju debljine 30.0 cm. 
Kamen  se ugrađuje kao razdjelni element objekata i zelenih površina. 
Obračun se vrši po m³ ugrađenog materijala u zbijenom stanju.</t>
  </si>
  <si>
    <t xml:space="preserve">Nabava i ugradnja kamenog agregata 2-6,0 mm u sloju debljine 5.0 cm za ugradnju betonske galanterije. 
Obračun se vrši po m³ ugrađenog materijala u zbijenom stanju.
</t>
  </si>
  <si>
    <t xml:space="preserve">Dobava potrebnog materijala i izvedba opločenja  betonskim opločnicima. 
Opločenje izvesti betonskim opločnicima min debljine 8 cm.
Opločnici se polažu na sloj  pijeska  u padu 1 % od građevine. 
Gornji habajući sloj galanterije izrađen u većoj tvrdoći i završno obrađen.
Uzorci, dimenzije, boja i vrsta opločenja prema odabiru projektanta i investitora. 
Uključena sva potrebna rezanja i prilagodbe, izrada u potrebnim padovima i dr. te završno posipavanje finim pjeskom do potpune zapunjenosti fuga u više navrata.
Obračun se vrši po m² ugrađene galanterije sa svim radom i potrebnim materijalom, do potpune gotovosti.  
</t>
  </si>
  <si>
    <t xml:space="preserve">Dobava i ugradnja parkovnih  betonskih rubnjaka (ravni rub) dim. 8/ 25/ 100 cm, sa zalijevanjem spojnica cementnim mortom i njegom betona za pješačke prometnice.
Ugradnja na betonsku podlogu C16/20.
Obračun se vrši po m¹ ugrađenog rubnjaka sa svim radom i potrebnim materijalom, do potpune gotovosti.
</t>
  </si>
  <si>
    <t xml:space="preserve">Uređenje zelenih površina dobavom i ugradnjom zemljanog materijala (iz iskopa humusa).
Na predviđenim površinama potrebno je izvesti eventualno potreban iskop (obačunat u širokom iskopu) te dovesti i ugraditi zemljani materijal kao pripremu za humusiranje, ako je potrebno (očistiti i poravnati teren oštećen prilikom gradnje od ostalog građevinskog materijala).
Debljina sloja humusa iznosi cca 5,0 cm (deponija gradilišta), a izrada travnjaka obuhvaća nabavu i dopremu mineralnog gnojiva i travne smjese,  kao i pripremu tla (fino planiranje, grabljanje i sl. sa sijanjem trave i jednokratnim zaljevanjem.
Stavka obuhvaća nabavu, dopremu i ugradnju svog materijala, a obračunava se po m² kompletno uređene zelene površine.
U cijenu uključeno održavanje višestrukim zaljevanjem do primopredaje radova. 
Obračun po m² površine.
</t>
  </si>
  <si>
    <t>REKAPITULACIJA</t>
  </si>
  <si>
    <t>P 1,2,3_6</t>
  </si>
  <si>
    <t>m</t>
  </si>
  <si>
    <t>ARHITERM d.o.o.</t>
  </si>
  <si>
    <t xml:space="preserve">Križevci, 
Kalnička 10 </t>
  </si>
  <si>
    <t xml:space="preserve">za projektiranje trgovinu i montažu, </t>
  </si>
  <si>
    <t>tel/fax. 048/718-226,email: arhiterm@ymail.com</t>
  </si>
  <si>
    <t>Red.broj</t>
  </si>
  <si>
    <t>NAZIV MATERIJALA I RADOVA</t>
  </si>
  <si>
    <t>Jedinica mjere</t>
  </si>
  <si>
    <t>2. INSTALACIJA KLIMATIZACIJE</t>
  </si>
  <si>
    <t>Dobava i montaža unutarnje VRF jedinice kompaktne parapetne izvedbe, za podnu ugradnju, slijedećih tehničkih karakteristika:</t>
  </si>
  <si>
    <t>Učin hlađenja: 4,0 kW
Učin grijanja: 4,5 kW
Snaga el. priključka:  29 W 
Razina buke: 30/46 dB 
Protok zraka (max): 670 m³/h
Dimenzije (v/š/d): 600 x 740 x 200 mm
Težina: 15 kg
Promjer priključka cijevi:
- plinska faza: ø12,7 (1/2) mm (")
- tekuća faza: ø6,35 (1/4) mm (")
Napajanje: 230 V - 1 f - 50 Hz
Medij: R410A</t>
  </si>
  <si>
    <t>Dobava unutarnje VRF jedinice zidne izvedbe, za ugradnju na zid, slijedećih tehničkih karakteristika:</t>
  </si>
  <si>
    <t>2.1.</t>
  </si>
  <si>
    <t>Učin hlađenja: 2,2 kW
Učin grijanja: 2,8 kW
Snaga el. priključka:  19 W 
Razina buke: 22/35 dB 
Protok zraka (max): 550 m³/h
Dimenzije (v/š/d): 262 x 820 x 206 mm
Težina: 7,5 kg
Promjer priključka cijevi:
- plinska faza: ø9,52 (3/8) mm (")
- tekuća faza: ø6,35 (1/4) mm (")
Napajanje: 230 V - 1 f - 50 Hz
Medij: R410A</t>
  </si>
  <si>
    <t>2.2</t>
  </si>
  <si>
    <t>Učin hlađenja: 4,0 kW
Učin grijanja: 4,5 kW
Snaga el. priključka:  36 W 
Razina buke: 24/44 dB 
Protok zraka (max): 800 m³/h
Dimenzije (v/š/d): 268 x 840 x 203 mm
Težina: 8,5 kg
Promjer priključka cijevi:
- plinska faza: ø12,7 (1/2) mm (")
- tekuća faza: ø6,35 (1/4) mm (")
Napajanje: 230 V - 1 f - 50 Hz
Medij: R410A</t>
  </si>
  <si>
    <t>3</t>
  </si>
  <si>
    <t xml:space="preserve">Dobava i montaža zidnog žičanog daljinskog upravljača sa pozadinskim osvjetljenjem i LCD panelom bez tipki (Touch Panel) za potrebe upravljanja, kontrole i nadzor unutarnjim jedinicama VRF sustava. </t>
  </si>
  <si>
    <t>Pruža pristup operacijama, kao što su:</t>
  </si>
  <si>
    <t xml:space="preserve">Mogućnosti pojedinačne kontrole do 16 unutarnjih jedinica
- 7 dnevni vremenski programator s višestrukim  funkcijama podešavanja
- namještanja se mogu vršiti do 8 puta dnevno i/ili tjedno
- prikaz sobne temperature
- uređaj je ujedno i senzor sobne temperature (Sobna temperatura se kontrolira otkrivanjem temperature sa ugrađenim senzorom na samom upravljaču)
- LCD display sa prikazom realnog vremena
- postavke temperature 18-29 °C
- kontrola brzine ventilatora automatski, niska, srednja i visoka brzina
- režimi rada automatski, grijanje/hlađenje, samo ventilator
- dojava greške, indikacija filtera
- za energetsku uštedu koristi se funkcija automatskog isključenje rada unutarnje jedinice postavljenog operativnog vremenskog okvira (vremenski okvir za "Auto off timer" može biti fleksibilno namjestiti od 30 do 240 minuta
- temperatura se automatski vraća na prethodno zadane temperature (mijenjanje postavljene temperature je od 10 do 120 minuta) </t>
  </si>
  <si>
    <t>Napajanje se vrši sa unutarnje jedinice: DC 12 V
Dimenzije uređaja (HxŠxD) (mm): 120 x 120 x 20.4
Težina uređaja (g): 220
Postavljanje vršiti prema uputama proizvođača. Stavkom predvidjeti ožićenje na unutarnju jedinicu i napajanje na razvod električne energije.</t>
  </si>
  <si>
    <t>8</t>
  </si>
  <si>
    <t>Dabava i ugradnja sredstva za hlađenje, ekološki plin za nadopunjavanje sustava.</t>
  </si>
  <si>
    <t>Plin R410A</t>
  </si>
  <si>
    <t>15</t>
  </si>
  <si>
    <t>Ugradnja el. kabla PPO 3 x 2,5 mm² za povezivanje vanjske jedinice do glavnog razvodnog ormara etaža i spajanje na pripremljeni automatski osigurač 20A.</t>
  </si>
  <si>
    <t>16</t>
  </si>
  <si>
    <t>Puštanje u pogon kompletnog VRF sustava hlađenja/grijanja, od strane ovlaštenog servisera klima sustava, sa izdavanjem potrebnih garancija i uputama za korištenje sustava hlađenja.</t>
  </si>
  <si>
    <t>17</t>
  </si>
  <si>
    <t xml:space="preserve">Izrada izvedbenog projekta klimatizacije </t>
  </si>
  <si>
    <t>18</t>
  </si>
  <si>
    <t>Nepredviđeni radovi priznati od strane investitora, uz primjenu jediničnih cijena iz ovog troškovnika u iznosu od 10% prethodnih stavki</t>
  </si>
  <si>
    <t>4. INSTALACIJA VENTILACIJE</t>
  </si>
  <si>
    <t>Dobava i montaža zidnog kupaonskog ventilatora sa nepovratnom zaklopkom predviđen za ugradanju na zid/strop, komplet sa vremenskim relejem naknadnog rada, predviđen za paljenje/gašenje preko prekidača svjetla, komplet sa ožičenjem za spoj na prekidač svjetla, komplet sa svim spojnim i brtvenim materijalom, isporučen sa atestom kvalitete i garancijskom dokumentacijom</t>
  </si>
  <si>
    <t>- max. kapacitet 85 m3/h</t>
  </si>
  <si>
    <t>- intenzitet buke 26,5 db</t>
  </si>
  <si>
    <t>- zaštita IP45</t>
  </si>
  <si>
    <t>- 230V</t>
  </si>
  <si>
    <t>- max. kapacitet 175 m3/h</t>
  </si>
  <si>
    <t>- intenzitet buke 35 db</t>
  </si>
  <si>
    <r>
      <rPr>
        <sz val="9"/>
        <rFont val="Arial"/>
        <family val="2"/>
        <charset val="1"/>
      </rPr>
      <t xml:space="preserve">Dobava i montaža </t>
    </r>
    <r>
      <rPr>
        <sz val="9"/>
        <color rgb="FF000000"/>
        <rFont val="Arial"/>
        <family val="2"/>
        <charset val="1"/>
      </rPr>
      <t>aluminijske ventilacijske rešetke sa protuokvirom za ugradnju u donjoj zoni ulaznih vrata sanitarnog čvora proizvod kao Klima Oprema tip OAS-R ili jednakovrijedno, naručiti u boji ulaznih vratiju, komplet sa svim spojnim i brtvenim materijalom, sa atestom kvalitete i garncijskom dokumenacijom</t>
    </r>
  </si>
  <si>
    <t>OAS-R 425x225mm</t>
  </si>
  <si>
    <t>OAS-R 625x225mm</t>
  </si>
  <si>
    <t>Dobava i montaža okrugle aluminijske protukišne rešetke predviđene za ugradanju u ventilacijski kanal na vanjskom zidu proizvod kao Systemair ili jednakovrijedno, komplet sa svim spojnim i brtvenim materijalom, sa atestom kvalitete i garancijskom dokumentacijom</t>
  </si>
  <si>
    <t>IGC-LI-∅100</t>
  </si>
  <si>
    <t>IGC-LI-∅120</t>
  </si>
  <si>
    <t>Građevinski radovi na sanaciji djelova kontrukcije građevine koji su oštečeni prilikom postave navedene instalacije, kao što su izrada opšava prodora zidova i sl..</t>
  </si>
  <si>
    <t>1. GRAĐEVINSKI RADOVI</t>
  </si>
  <si>
    <t>2. INSTALACIJE KLIMATIZACIJE</t>
  </si>
  <si>
    <t>4. INSTALACIJE VENTILACIJE</t>
  </si>
  <si>
    <t>PDV:</t>
  </si>
  <si>
    <t>SVEUKUPNO:</t>
  </si>
  <si>
    <t>NAZIV MATRIJELA I RADOVA</t>
  </si>
  <si>
    <t>b) ZEMLJANI RADOVI</t>
  </si>
  <si>
    <t>Iskop kanala u zemlji III i IV kategorije, prosječna dubina 1,2m i širina 60cm, sa odlaganjem zemlje na parceli za postavu instalacije interne kanalizacije poslovne zgrade. Čišćenje iskopanih kanala od oštrih predmeta, kamena i sl..U stavku uključiti propisno razupiranje kanala i osiguranje od zarušavanja.</t>
  </si>
  <si>
    <t>m3</t>
  </si>
  <si>
    <t>Iskop kanala u zemlji III i IV kategorije, prosječna dubina 1,0m i širina 60cm, sa odlaganjem zemlje na parceli za postavu instalacije temeljne kanalizacije poslovne zgrade-ručni iskop. Čišćenje iskopanih kanala od oštrih predmeta, kamena i sl..U stavku uključiti propisno razupiranje kanala i osiguranje od zarušavanja.</t>
  </si>
  <si>
    <t>Iskop rova i kanala u zemlji III i IV kategorije sa odlaganjem zemlje na parceli za postavu revizionih okna interne kanalizacije. Čišćenje iskopanih kanala od oštrih predmeta, kamena i sl..U stavku uključiti propisno razupiranje kanala i osiguranje od zarušavanja.</t>
  </si>
  <si>
    <t>Dobava i postava pijeska za izradu posteljice kanala prosječne debljine 10cm za postavu instalacije vodovoda sukladno tehničkim propisima i pravilima struke za postavu predmene instalacije.Nakon polaganje cijevi se zatrpavaju pijeskom u sloju 30 cm.</t>
  </si>
  <si>
    <t>Završno zatrpavanje iskopanih kanala i rovova nakon postave cijevne instalacije materijalom iskopa u slojevima od po 30cm uz močenje svakog sloja.Obračun količina cca. 90% od stavke iskopa navedenih rovova okana i instalacije te sanacija i dovođenje u prvobitno stanje</t>
  </si>
  <si>
    <t>Odvoz viška materijala i zemlje iskopa na ovlašteni deponij, sanacija i uređivanje okolnog terena sa dovođenjem u prvobitno stanje.Obračun količina cca. 10% od stavke iskopa navedenih okana i instalacije. Dijelom iskopa izvršiti planiranje okolnog terena (prema potrebi).</t>
  </si>
  <si>
    <t>Snimanje trase izvedenog stanja cjelokupne instalacije kanalizacije i vodovoda sa pripadajućim priključcima po ovlaštenoj geodetskoj poslovnici sa izradom eleborata te unos u katastar instalacija.</t>
  </si>
  <si>
    <t>c) BETONSKI RADOVI</t>
  </si>
  <si>
    <t>Izrada revizionog okna oborinske kanalizacije dimenzija 100x100cm svjetlog otvora 100x80cm, prosječne dubine 1,4m, okno izraditi u dvostranoj oplati sa potrebnim osiguranjima, betonom MC25/30, u stavci je uračunato cca. 70 kg MA/m3 betona, tipski ljevano željezni poklopac dim. 60x60cm predviđen za teški promet, penjalice izrađene betonskog željeza završno pocinčane razvijene dužine 125cm komada 5, stjenke i kinete završno obraditi glazurom d=2cm uz dodatak sredstva za vodonepropusnost.</t>
  </si>
  <si>
    <t>Dobava i postava PVC detekcijske trake sa žicom za označavanje i pronalaženje podzemnih instalacija vodovoda 30cm iznad tjemena cijevi. Traka je žute boje sa oznakom "PAZI KANALIZACIJA".</t>
  </si>
  <si>
    <t>Dobava sitnog potrošnog materijala za izradu navedenih okana i građevinskih radova u dijelu temeljnog razvoda kao što su konzole, vijci, pričvrsnice, stope, nosači, hidroizolacijski i brtveni materijal i sl..</t>
  </si>
  <si>
    <t>2. MONTAŽERSKI RADOVI VODOVODA I KANALIZACIJE</t>
  </si>
  <si>
    <t>a) INSTALACIJA VODOVODA</t>
  </si>
  <si>
    <t>Dobava i montaža električnog akumulacijskog bojlera za pripremu tople potrošne vode, komplet sa nosačima, armiranim crijevima za spoj na instalaciju vode, vijcima i svim ostalim spojnim i brtvenim materijalom za postavu na zid, iznad umivaonika, isporučen sa atestom i garancijskom dokumentacijom.</t>
  </si>
  <si>
    <t>Električni bojler kapaciteta 5l</t>
  </si>
  <si>
    <t>Tlačna proba cjelokupne instalacije vodovoda sukladno važečim zakonskim propisima sa izdavanjem zapisnika koji potpisuju nadzorni inženjer i izvođač radova.</t>
  </si>
  <si>
    <t xml:space="preserve">Čišćenje cjelokupne instalacije vode te uzimanje uzoraka vode radi provedbe kemijske i bakteriološke analize po ovlaštenom Veterinarskom laboratoriju koji će o provedenoj analizi izdati Rezultate ispitivanja
</t>
  </si>
  <si>
    <t xml:space="preserve">Dobava i montaža sitnog potrošnog materijala za postavu cjevne instalacije vodovoda kao što su tipske konzole za cijevi, vijci, pričvrsnice, obujmice, stope, nosači, hidroizolacijski i brtveni materijal i sl..
</t>
  </si>
  <si>
    <t>Građevinski radovi na sanaciji djelova kontrukcije građevine koji su oštečeni prilikom postave navedene instalacije, kao što su zatvaranje usjeka mortom i sl..</t>
  </si>
  <si>
    <t>b) INSTALACIJA KANALIZACIJE</t>
  </si>
  <si>
    <t>Tlačna proba cjelokupne instalacije kanalizacije sukladno važečim zakonskim propisima sa izdavanjem zapisnika koji potpisuju nadzorni inženjer i izvođač radova.Tlačnu probu temeljnog razvoda izvesti prije zatrpavanja uz obavezno prisustvo nadzornog inženjera.</t>
  </si>
  <si>
    <t>3. MONTAŽERSKI RADOVI SANITARIJE</t>
  </si>
  <si>
    <t>Dobava i montaža keramičkih visećih umivaonika, bijeli isporučenih komplet sa spojnim i brtvenim materijalom, vijcima za montažu, lančićem, čepovima, tipski kromirani sifon, kromirana cijev za spoj sifona na instalaciju kanalizacije i sl. isporučen sa adekvatnim atestom kvalitete i garancijskom dokumentacijom (proizvod i model po odobrenju nadzornog inženjera prije nabave).</t>
  </si>
  <si>
    <t>umivaonik 60 cm</t>
  </si>
  <si>
    <t>Dobava i montaža WC-a komplet za postavu na pod sanitarnog čvora, a koji se sastoji od:</t>
  </si>
  <si>
    <r>
      <rPr>
        <sz val="9"/>
        <rFont val="Arial"/>
        <family val="2"/>
        <charset val="1"/>
      </rPr>
      <t>- keramičke WC školjke,  podkonstrukcoije za ugradbeni vodokotlić iugradbenog vodokotlića za 3/6 lit. ispiranja, cijevima, sjedalom i poklopcem, uključivo sav spojni i brtveni materijal (</t>
    </r>
    <r>
      <rPr>
        <sz val="9"/>
        <color rgb="FF000000"/>
        <rFont val="Arial"/>
        <family val="2"/>
        <charset val="238"/>
      </rPr>
      <t>vijci, tiple i sl.</t>
    </r>
    <r>
      <rPr>
        <sz val="9"/>
        <rFont val="Arial"/>
        <family val="2"/>
        <charset val="1"/>
      </rPr>
      <t>)</t>
    </r>
    <r>
      <rPr>
        <sz val="9"/>
        <color rgb="FF000000"/>
        <rFont val="Arial"/>
        <family val="2"/>
        <charset val="238"/>
      </rPr>
      <t>, svi fazonski komadi sa izdavanjem adekvatne garancijske i atestne dokumentacije.</t>
    </r>
  </si>
  <si>
    <t xml:space="preserve">-držača WC papira </t>
  </si>
  <si>
    <t xml:space="preserve">-četka za čišćenje </t>
  </si>
  <si>
    <t>Dobava i montaža keramičkog visećeg pisoara, bijeli isporučenih komplet sa spojnim i brtvenim materijalom, vijcima za montažu, lančićem, tipski kromirani sifon, kromirana cijev za spoj sifona na instalaciju kanalizacije i sl. isporučen sa adekvatnim atestom kvalitete i garancijskom dokumentacijom (proizvod i model po odobrenju nadzornog inženjera prije nabave).</t>
  </si>
  <si>
    <t>Dobava i montaža jednoručne slavine za ugradnju na umivaonik (topla-hladna), predviđene za ugradnju u vodovodnu instalaciju putem fleksibilnog crijeva sa pripadajućim elementima za postavu, uključivo sav spojni i brtveni materijal, dva kutna ventila za spoj na instalaciju vode i električni bojler, vijci, matice, crijeva za spoj slavine i sl., isporučena sa adekvatnim atestom kvalitete i garancijskom dokumentacijom (proizvod i model po odobrenju nadzornog inženjera prije nabave).</t>
  </si>
  <si>
    <t>Dobava i montaža staklenog etažera (pleksiglas) sa metalnom kromiranom konstrukcijom za montažu na zid komplet sa vijcima i tiplama za postavu u sanitarnom čvoru</t>
  </si>
  <si>
    <t>Dobava i montaža držača za ručnik komplet sa vijcima i tiplama za postavu na zid (proizvod i model po odobrenju nadzornog inženjera prije nabave).</t>
  </si>
  <si>
    <t>plastični rućni dozator za papirnati ručnik</t>
  </si>
  <si>
    <t>Dobava i montaža dozatora za tekući sapun, komplet sa vijcima i tiplama za postavu na zid iznad umivaonika</t>
  </si>
  <si>
    <t>Dobava i montaža zidnog ogledala dimenzija 50x60 cm komplet sa vijcima i tiplama za postavu na zid iznad umivaonika.</t>
  </si>
  <si>
    <t>Građevinski radovi na sanaciji djelova kontrukcije građevine koji su oštečeni prilikom postave navedene instalacije, kao što su zatvaranje usjeka mortom, bojanje zidova u dijelu provođenja instalacije, hidroizolacija i sl..</t>
  </si>
  <si>
    <t xml:space="preserve">b) ZEMLJANI RADOVI </t>
  </si>
  <si>
    <t>a) INSTALACIJE VODOVODA</t>
  </si>
  <si>
    <t>b) INSTALACIJE KANALIZACIJE</t>
  </si>
  <si>
    <t>Pod cijenom materijala podrazumijeva se dobavna cijena materijala koji sudjeluju u radnom procesu, kako osnovnih materijala, tako i pomoćnih. U cijenu je uključena i cijena transportnih troškova bez obzira na prijevozno sredstvo, sa svim prijenosima, utovarima i istovarima materijala, te podizanjima na mjesto ugradbe, kao i uskladištenje i čuvanje na gradilištu. U cijenu je također uključeno i davanje potrebnih uzoraka, (prema zahtjevu investitora ili projektanta), 3 kom., odgovarajuće veličine, probno postavljena na mjestu konačne ugradnje.</t>
  </si>
  <si>
    <t xml:space="preserve">FUJITSU AGYA014GCGH ili jednakovrijedno:
</t>
  </si>
  <si>
    <t xml:space="preserve">FUJITSU ASYA014GCEH ili jednakovrijedno:
</t>
  </si>
  <si>
    <t xml:space="preserve">FUJITSU ASYA007GTEH ili jednakovrijedno:
</t>
  </si>
  <si>
    <t xml:space="preserve">FUJITSU UTY-RNRYZ3 ili jednakovrijedno:
</t>
  </si>
  <si>
    <t>Jednakovrijedno:</t>
  </si>
  <si>
    <t xml:space="preserve">Jednakovrijedno: </t>
  </si>
  <si>
    <t xml:space="preserve">P 1,2 i 3_6 MARKO KAŠIK dipl.ing.građ.                     </t>
  </si>
  <si>
    <t>Jednakovrijedno: _______________________________</t>
  </si>
  <si>
    <t>Jednakovrijedno:__________________________</t>
  </si>
  <si>
    <t>Jednakovrijedno: _______________________</t>
  </si>
  <si>
    <t>Jednakovrijedno: ________________________</t>
  </si>
  <si>
    <t xml:space="preserve"> Izrada  ispitivanja zrakonepropusnosti ovojnice zgrade 
(Blower Door Test)  prema Tehničkom propisu o racionalnoj uporabi energije i toplinskoj zaštiti zgradama.
Obračun po kompletu.
</t>
  </si>
  <si>
    <t>PREOSTALI RADOVI ZA 
DOVRŠETAK GRADNJE</t>
  </si>
  <si>
    <t xml:space="preserve"> Ukupna
cijena</t>
  </si>
  <si>
    <t xml:space="preserve">Dobava i montaža pokrovnog lima zida krovne atike.
Pokrovni opšav zida sa okapnicama na fasadu i  unutarnju strana prema ravnom prohodnom krovu sa svom potrebnom podkonstrukcijom.
Lim pocinčani plastificirani, debljine 0.6 mm,  boje prema izboru glavnog projektanta i nadzornog inženjara.
Pričvrščenje i ugradnja bez vidljivih vijaka upotrebom nosača ili nosivog lima/podkonstrukcije.
Širina zida 40 cm.
Obračun po m' pokrovnog lima.
Potreno uključiti izradu i podlima i potkonstrukicje za dobivanje potrebne ravnine okapa, obzirom da je fasada završena.
Za rada sa vanjske strane koristiti podiznu košaru obzirom da je skela demontairana.
</t>
  </si>
  <si>
    <t xml:space="preserve"> OKAPNICA Ravi zid .</t>
  </si>
  <si>
    <t>OKAPNICA Okrugli zid.</t>
  </si>
  <si>
    <t>PODLIM RŠ 25,0 CM Ravi zid .</t>
  </si>
  <si>
    <t>PODLIM RŠ 25,0 CM Okrugli zid.</t>
  </si>
  <si>
    <t xml:space="preserve">RAD PODIZNE KOŠARE </t>
  </si>
  <si>
    <t>1307</t>
  </si>
  <si>
    <t>1308</t>
  </si>
  <si>
    <t>Mini PC za upravljanje teleskopom i astronomskom kupolom 
- desktop PC s manjim kućištem max. volumena 10 litara
- procesor od min. 6 fizičkih jezgreni
- min. 16 GB radne memorije
- disk tipa SSD od min. 256 GB prostora za pohranu
- zračno hlađenje
- ugrađena grafika</t>
  </si>
  <si>
    <t>Metalni stup za teleskop 
- visina od: 600 mm do 800 mm
- širina baze stupa: max. 600 mm (promjer)
- širina vrha stupa, ploče za montažu teleskopa: 290 mm (promjer)
- minimalna nosivost: 150 kg
- precizna podesivost horizontalnog položaja gornje ploče
- instalacija na beton
Obračun kompletno izvedene platforme prema radioničkim nacrtima.</t>
  </si>
  <si>
    <t xml:space="preserve">SVEUKUPNA REKAPITULACIJA - UGOVORNI TROŠKOVNIK </t>
  </si>
  <si>
    <r>
      <t xml:space="preserve">Dobava materijala i izrada ravnog prohodnog krova.
</t>
    </r>
    <r>
      <rPr>
        <sz val="10"/>
        <rFont val="Arial Narrow"/>
        <family val="2"/>
        <charset val="238"/>
      </rPr>
      <t xml:space="preserve">Ravni krov se sastoji od sljedećih slojeva (raspored polaganja od stropne ploče prema gore):
_bitumenski prednamaz
_dobava i postava plastomerne polimer-bitumenske parne brane, debljine 3,0 mm. Brana armirana poliesterskim voalom i mrežicom od staklenih vlakana. Karakteristike : poprečno 1200 N/50 mm, poprečno izduženje pri slomu 20%, uzdužna čvrstoća kidanja 200N , fleksibilnost pri niskim temperaturama : 0°C , klasa E, koeficijent otpornosti prolaza vodene pare μ = 1 500 000, vodonepropusnost 60 kPa.  Traka se ugrađuje punoplošnim ljepljenjem na podlogu postupkom varenja sa otvorenim plamenom iz propan plamenika, sa bočnim preklopom 100mm i čeonim preklopom 150mm.Traka se uzdiže na vertikalne istake u debljini slojeva krova.
_ toplinska izolacija  XPS 300 kPa, d= 25 cm (λ=0.40 W/mK), postava u minimalno dva sloja sa preklopima, u svemu prema proračunu građevinske fizike.                                                                                                                   Izolacija mora ispunjavati zahtjev ponašanja u požaru klase E, D. 
_ građevinska PE folija 
_ beton u padu zasebna stavka
</t>
    </r>
    <r>
      <rPr>
        <b/>
        <sz val="10"/>
        <rFont val="Arial Narrow"/>
        <family val="2"/>
      </rPr>
      <t xml:space="preserve">_  geotekstil 200 g/m2  </t>
    </r>
  </si>
  <si>
    <r>
      <rPr>
        <b/>
        <sz val="10"/>
        <rFont val="Arial Narrow"/>
        <family val="2"/>
      </rPr>
      <t>_  hidroizolacija, sintetička FPO membrana armirana poliesterskim pletivom i stabilizirana sa staklenim voalom, bež boje, UV stabilna, debljine d= 1,8 mm Membrane se slobodno polažu te fiksiraju u podlogu prema uputama proizvođača membrane. Spojevi se obrađuju vrućim zrakom sa širinom vara od min. 3 cm, preklop 12 cm, u skladu s propisanom tehnologijom od strane proizvođača membrane. Na spojeve pod-zid i završetak membrane izvesti sa profilom galvaniziranog limom laminiranog sintetičkom membranom (debljine min. 1,7 mm), uključena brtvljenje sa namjenskim poliuretanskim brtvilom. 
Svi proizvodi trebaju biti kompatibilni.
_ visinski podesivi podmetači
_ kulir ploče 4,0 cm</t>
    </r>
    <r>
      <rPr>
        <sz val="10"/>
        <rFont val="Arial Narrow"/>
        <family val="2"/>
        <charset val="238"/>
      </rPr>
      <t xml:space="preserve">
Dodatno brtvljenje trajnoelastičnim kitom na bazi poliuretana, odgovarajućim temeljnim premazom i PE ispunom za fuge.
Uključiti sanaciju svih prodora prema uputama proizvođača.
Cijena obuhvaća sav potreban rad i materijal, uključujući transport i ugradnju.
Obračun po m² izvedenog  krova kompletno.
</t>
    </r>
  </si>
  <si>
    <t>2. UPORABNA CJELINA 1B - DOVRŠENJE</t>
  </si>
  <si>
    <t>Red. broj</t>
  </si>
  <si>
    <t>NAZIV - OPIS</t>
  </si>
  <si>
    <t>IZNOS</t>
  </si>
  <si>
    <t xml:space="preserve"> A.</t>
  </si>
  <si>
    <t xml:space="preserve"> ELEKTRIČNE INSTALACIJE JAKE STRUJE - DOVRŠETAK GRADNJE </t>
  </si>
  <si>
    <t xml:space="preserve">A1. </t>
  </si>
  <si>
    <t xml:space="preserve">   RAZDJELNICI I POJNI VODOVI</t>
  </si>
  <si>
    <t>1.</t>
  </si>
  <si>
    <t xml:space="preserve">Dobava, postava i spajanje  razvodnog ormara RO1, u modularnom četverorednom razdjelniku, za ugradnju u zid , komplet ispitano, obilježeno, izjava u ispitivanju i izjava o sukladnosti,komplet sa ugrađenom sljedećom opremom: </t>
  </si>
  <si>
    <t>-osigurač automatski B10A,kom5</t>
  </si>
  <si>
    <t>-osigurač automatski B16A,kom5</t>
  </si>
  <si>
    <t>-osigurač automatski B20A,kom6</t>
  </si>
  <si>
    <t>-osigurač automatski B20A,3P,kom1</t>
  </si>
  <si>
    <t>- sklopka FID 40/0,03A,4p,kom1</t>
  </si>
  <si>
    <t>-sitni spojni i montažni materijal,komplet</t>
  </si>
  <si>
    <t xml:space="preserve">-oznake,naljepnica izjave o sukladnosti, jednopolna shema izvedenog stanja, komplet </t>
  </si>
  <si>
    <t>Komplet</t>
  </si>
  <si>
    <t>kom 1</t>
  </si>
  <si>
    <t>2.</t>
  </si>
  <si>
    <t>Dobava, postava i spajanje pojnog  voda za RO1 kabelom NYY 5 x 10mm2 u zaštitnoj cijevi podžbukno od RO do RO1 Duljina kabela 15m.Komplet.</t>
  </si>
  <si>
    <t>Radovi na spajanju razdjelnice,ispitivanja i izrada prateće dokumentacije. Komplet</t>
  </si>
  <si>
    <t xml:space="preserve">A2. </t>
  </si>
  <si>
    <t xml:space="preserve"> RAZDJELNICE I POJNI VODOVI</t>
  </si>
  <si>
    <t>Ukupno:</t>
  </si>
  <si>
    <t>A3.</t>
  </si>
  <si>
    <t>INSTALACIJE RASVJETE, UTIČNICA I PRIKLJUČAKA</t>
  </si>
  <si>
    <t>Dobava, polaganje i spajanje na oba kraja vodiča i kabela prema sljedećem:</t>
  </si>
  <si>
    <t>NYM-J 3 x 1,5 mm2</t>
  </si>
  <si>
    <t xml:space="preserve">NYM-J 5 x 2,5 mm2 </t>
  </si>
  <si>
    <t xml:space="preserve">NYM-J 3 x 2,5 mm2 </t>
  </si>
  <si>
    <t>kabel protuprovalni 6AF22 TP - samo rad</t>
  </si>
  <si>
    <t>Dobava, postava i spajanje instalacijskog rasklopnog materijala za podžbuknu montažu,  modularna izvedba, prema sljedećem:</t>
  </si>
  <si>
    <t>prekidač obični</t>
  </si>
  <si>
    <t>prekidač izmjenični</t>
  </si>
  <si>
    <t xml:space="preserve">utičnica 1f sa zaštitnim kontaktom </t>
  </si>
  <si>
    <t>utičnica 1f sa zaštitnim kontaktom -modul 2+2+TV-SAT</t>
  </si>
  <si>
    <t>Tipkalo Jpr-10</t>
  </si>
  <si>
    <t xml:space="preserve">kom </t>
  </si>
  <si>
    <t>IC senzor za rasvjetu</t>
  </si>
  <si>
    <t>4.</t>
  </si>
  <si>
    <t>Dobava, montaža i spajanje krovnog slivnika DN 160 sa grijačem 1-30W, 230V,sa prirubnicom od INOX-a kao tip HL 62.1/5. Komplet.</t>
  </si>
  <si>
    <t>9.</t>
  </si>
  <si>
    <t>Dobava materijala i povezivanje metalnih termotehničkih instalacija.Komplet.</t>
  </si>
  <si>
    <t>10.</t>
  </si>
  <si>
    <t>Dobava materijala i povezivanje metalnih masa sanitarija. Komplet.</t>
  </si>
  <si>
    <t>11.</t>
  </si>
  <si>
    <t xml:space="preserve">Dobava materijala i povezivanje metalnih masa prozora, vrata i druge  bravarije.Spojeve izvesti vidljivo, ili fotodokumentirati i dostaviti ispitivanje o povezanosti metalnih masa.Komplet. 
</t>
  </si>
  <si>
    <t>13.</t>
  </si>
  <si>
    <t>Dobava materijala i izvedba sistema za izjednačenja potencijala ,komplet</t>
  </si>
  <si>
    <t>14.</t>
  </si>
  <si>
    <t>Spajanje opreme drugih izvođača (strojarska i tehnološka oprema),komplet</t>
  </si>
  <si>
    <t>15.</t>
  </si>
  <si>
    <t xml:space="preserve">Sitni spojni i montažni materijal.Komplet. </t>
  </si>
  <si>
    <t>INSTALACIJE RASVJETE, UTIČNICA I POGONSKIH  PRIKLJUČAKA</t>
  </si>
  <si>
    <t xml:space="preserve">A4. </t>
  </si>
  <si>
    <t xml:space="preserve"> RASVJETNA TIJELA</t>
  </si>
  <si>
    <t xml:space="preserve">Dobava, montaža i spajanje stropne nadgradne svjetiljke direktne svjetlosne distribucije. Širina svjetlosnog snopa 32°. Cilindrično kućište od aluminija, završne obrade u crnoj boji. Elektronička LED predspojna naprava unutar svjetiljke. Klasa zaštite I. Dimenzije svjetiljke (PxV): 114mm x 100mm. Snaga LED sustava maksimalno 8W, temperature boje svjetla 3000K, izlaznog svjetlosnog toka minimalno 550lm, faktora uzvrata boje minimalno CRI80. Efikasnost svjetiljke minimalno 68 lm/W. Stupanj mehaničke zaštite minimalno IP65. Životni vijek izvora minimalno 50.000 sati L70. Sa svim potrebnim priborom, priključnim materijalom i elementima. Oznaka u projektu "S2".  </t>
  </si>
  <si>
    <t xml:space="preserve">Kriterij za ocjenu jednako vrijednosti:
- Nadgradna svjetiljka s direktnom svjetlosnom distribucijom
- Cilindrično kućište od aluminija, završne obrade u crnoj boji
- Širina svjetlosnog snopa minimalno 32°
- Dimenzije svjetiljke (PxV): 114mm x 100mm
- Klasa zaštite I
- LED izvor svjetlosti
- Temperatura boje 3000K, uzvrat boje minimalno CRI&gt;80
- Minimalni izlazni svjetlosni tok 550 lm
- Maksimalna ukupna snaga sustava 10 W
- Minimalna efikasnost svjetiljke 65 lm/W
- Životni vijek izvora minimalno 50000 sati L70
- Stupanj mehaničke zaštite minimalno IP65
</t>
  </si>
  <si>
    <t>Tip: RAY OUTDOOR 1.0 COB LED 8W 3000K F CRI80 IP65</t>
  </si>
  <si>
    <t>tip:</t>
  </si>
  <si>
    <t>proizvođač:</t>
  </si>
  <si>
    <t>Obračun po kompletu.</t>
  </si>
  <si>
    <t xml:space="preserve">Dobava, montaža i spajanje stropne nadgradne svjetiljke direktne širokosnopne svjetlosne distribucije. Širina svjetlosnog snopa 55°. Cilindrično kućište od aluminija, završne obrade u bijeloj boji. Zrcalni odsijač unutar svjetiljke od visokokvalitetne plastike. Difuzor izrađen od sigurnosnog akrilnog stakla. Elektronička LED predspojna naprava unutar svjetiljke. Klasa zaštite I. Dimenzije svjetiljke (PxV): 90mm x 100mm. Životni vijek izvora minimalno 40.000 sati L70 B50. Snaga LED sustava maksimalno 15W, temperature boje svjetla 4000K, izlaznog svjetlosnog toka minimalno 1280lm, faktora uzvrata boje minimalno CRI80. Efikasnost svjetiljke minimalno 85 lm/W. Stupanj mehaničke zaštite minimalno IP54. Energetska klasa svjetiljke minimalno A+. Sa svim potrebnim priborom, priključnim materijalom i elementima. Oznaka u projektu "S4".  
</t>
  </si>
  <si>
    <t xml:space="preserve">Kriterij za ocjenu jednako vrijednosti:
- Nadgradna svjetiljka s direktnom svjetlosnom distribucijom
- Cilindrično kućište od aluminija, završne obrade u bijeloj boji
- Zrcalni odsijač unutar svjetiljke od plastike
- Širina svjetlosnog snopa minimalno 55°
- Dimenzije svjetiljke (PxV): 190mm x 59mm
- Klasa zaštite I
- LED izvor svjetlosti
- Temperatura boje 4000K, uzvrat boje minimalno CRI&gt;80
- Minimalni izlazni svjetlosni tok 1200 lm
- Maksimalna ukupna snaga sustava 15 W
- Minimalna efikasnost svjetiljke 85 lm/W
- Životni vijek izvora minimalno 40000 sati L70B50
- Stupanj mehaničke zaštite minimalno IP54
</t>
  </si>
  <si>
    <t>Tip: BTN Mini LED 15W 4000K 55st CRI80 IP54</t>
  </si>
  <si>
    <t xml:space="preserve">Dobava, montaža i spajanje zidne nadgradne svjetiljke direktne i indirektne svjetlosne distribucije. Cilindrično kućište od aluminija, završne obrade u bijeloj boji. Elektronička LED predspojna naprava unutar svjetiljke. Klasa zaštite I. Dimenzije svjetiljke (PxV): 67mm x 115mm. Snaga LED sustava maksimalno 15W, temperature boje svjetla 3000K, izlaznog svjetlosnog toka minimalno 660lm, faktora uzvrata boje minimalno CRI80. Efikasnost svjetiljke minimalno 44 lm/W. Stupanj mehaničke zaštite minimalno IP20. Sa svim potrebnim priborom, priključnim materijalom i elementima. Oznaka u projektu "S5".  </t>
  </si>
  <si>
    <t xml:space="preserve">Kriterij za ocjenu jednako vrijednosti:
- Zidna svjetiljka s direktnom i indirektnom svjetlosnom distribucijom
- Cilindrično kućište od aluminija, završne obrade u bijeloj boji
- Dimenzije svjetiljke (PxV): 67mm x 115mm
- Klasa zaštite I
- LED izvor svjetlosti
- Temperatura boje 3000K, uzvrat boje minimalno CRI&gt;80
- Minimalni izlazni svjetlosni tok 660 lm
- Maksimalna ukupna snaga sustava 15 W
- Minimalna efikasnost svjetiljke 40 lm/W
- Životni vijek izvora minimalno 50000 sati L70
- Stupanj mehaničke zaštite minimalno IP65
</t>
  </si>
  <si>
    <t>Tip: RAY mini 2.0 LED 15W PAR16 3000K WF IP20</t>
  </si>
  <si>
    <t xml:space="preserve">Dobava, montaža i spajanje LED trake, ukupne duljine 4.5m.  LED predspojna naprava 24V DC.   LED izvor svjetlosti, maksimalna snaga 9,6 W/m, temperatura boje svjetlosti 3000K, faktor uzvrata boje CRI&gt;90, minimalni svjetlosni tok 880lm/m. Minimalna efikasnost svjetiljke 90 lm/W. Životni vijek izvora minimalno 50.000 sati L80B10. Mehanička zaštita minimalno IP40. Radna temperatura od -10 do +45 °C. Sa svim potrebnim priborom, priključnim materijalom i elementima. Oznaka u projektu "LED1" i "LED2".  </t>
  </si>
  <si>
    <t>Kriteriji za ocjenu jednakovrijednosti:
- LED predspojna naprava 24V DC
-  LED izvor svjetlosti, temperature boje 3000K
- Faktor uzvrata boje minimalno CRI90
- Maksimalna snaga sustava 10W/m
- Minimalni svjetlosni tok 850lm/m
- Minimalna efikasnost svjetiljke 90 lm/W
- Životni vijek izvora minimalno 50000 sati L80B10
- Stupanj mehaničke zaštite minimalno IP40</t>
  </si>
  <si>
    <t>5.</t>
  </si>
  <si>
    <t xml:space="preserve">Dobava, montaža i spajanje nadgradne vodotijesne svjetiljke visokih performansi s direktnom svjetlosnom distribucijom. Kućište izrađeno od injektiranog UV stabiliziranog polikarbonata, visoke mehaničke otpornosti u sivoj boji. Difuzor od V2 samogasivog UV otpornog čistog polikarbonata, prizmatičnog iznutra radi bolje kontrole svjetla, te gladak izvana radi lakšeg održavanja. Reflektor od galvaniziranog čelika. Držači za montažu izrađeni od nehrđajućeg čelika. Test užarene žice 850°C. Svjetiljka se isporučuje sa konektorom za brzu instalaciju. Dimenzije svjetiljke: 1260mm x 120mm x 102mm.  LED izvor svjetlosti, temperatura boje svjetlosti 4000K, faktor uzvrata boje CRI&gt;80, minimalni izlazni svjetlosni tok 5194lm, minimalna efikasnost svjetiljke 152 lm/W. Životni vijek izvora minimalno 50.000 sati L80B20. Maksimalna snaga sistema 34W. Mehanička zaštita minimalno IP66IK08. ENEC certificirana svjetiljka. Radna temperatura od -30 do +40 °C. Sa svim potrebnim priborom, priključnim materijalom i elementima. Oznaka u projektu "S7".  </t>
  </si>
  <si>
    <t xml:space="preserve">Kriteriji za ocjenu jednakovrijednosti:
- Nadgradna vodotijesna svjetiljka
- Direktna difuzna svjetlosna distribucija
- Kućište izrađeno od UV stabiliziranog polikarbonata, u sivoj boji
- Dimenzije svjetiljke: 1260mm x 120mm x 102mm
- Držači za montažu izrađeni od nehrđajućeg čelika
- Ukupna snaga LED sustava maksimalno 35W
- Konektor za brzu montažu bez otvaranja svjetiljke
- Izlazni svjetlosni tok minimalno 5100lm
- Minimalna efikasnost svjetiljke 150 lm/W
- Temperatura boje 4000K
- Uzvrat boje CRI&gt;80
- Mehanička zaštita minimalno IP66IK08 
- Životni vijek svjetiljke minimalno 50.000h L80B20
- ENEC certifikat ili jednakovrijedno </t>
  </si>
  <si>
    <t>Tip: 960 Hydro LED MS 34W 4000K CRI80 IP66</t>
  </si>
  <si>
    <t>6.</t>
  </si>
  <si>
    <t>Dobava, montaža i spajanje nadgradne sigurnosne svjetiljke za osvjetljavanje evakuacijskih površina. Kućište od ABS plastike sa polikarbonatnim difuzorom. Mrežno napajanje 220-240V AC / 50-60Hz, elektronička predspojna naprava inverterom za nužnu rasvjetu u pripravnom spoju. Sustav za automatsko elektroničko impulsno punjenje (maksimalno 18-24h). Baterija: 7.2V 1500mAH Lithium, autonomije 3h. Dimenzije svjetiljke 270mm x 100mm x 54mm. LED izvor svjetla snage 4.4W. Minimalni svjetlosni tok 400lm. Stupanj mehaničke zaštite minimalno IP65. Sa svim potrebnim priborom, priključnim materijalom i elementima. Oznaka u projektu "EM1".</t>
  </si>
  <si>
    <t>Kriteriji za ocjenu jednakovrijednosti:
- Nadgradna sigurnosna svjetiljka za osvjetljavanje evakuacijskih površina
- Kućište od ABS plastike sa polikarbonatnim difuzorom
- elektronička predspojna naprava inverterom za nužnu rasvjetu u pripravnom spoju
- Sustav za automatsko elektroničko impulsno punjenje (maksimalno 18-24h)
- Baterija: 7.2V 1500mAH Lithium, autonomije 3h
- Dimenzije svjetiljke 270mm x 100mm x 54mm
- LED izvor snage maksimalno 5W
- Minimalni izlazni svjetlosni tok 400lm
- Stupanj mehaničke zaštite minimalno IP65</t>
  </si>
  <si>
    <t>Tip: LED-EME-507L50 4.4W IP65</t>
  </si>
  <si>
    <t>7.</t>
  </si>
  <si>
    <t>Dobava, montaža i spajanje nadgradne protupanične svjetiljke za osvjetljavanje evakuacijskih izlaza, s pokazivačem smjera "DOLJE". Mrežno napajanje 230V AC ±10% / 50-60Hz, elektronička predspojna naprava inverterom za nužnu rasvjetu u trajnom spoju. Baterija: 3.6V Ni-CD AA600, autonomije 3h. Dimenzije svjetiljke 346mm x 197mm x 32mm. LED izvor svjetla snage 3.5W. Sa svim potrebnim priborom, nadgradnim nosačem, priključnim materijalom i elementima. Oznaka u projektu "P1".</t>
  </si>
  <si>
    <t>Kriteriji za ocjenu jednakovrijednosti:
- Nadgradna protupanična svjetiljka z, s pokazivačem smjera "DOLJE"
- Mrežno napajanje 230V AC ±10% / 50-60Hz, elektronička predspojna naprava inverterom za nužnu rasvjetu u trajnom spoju
- Baterija: 3.6V Ni-CD AA600, autonomije 3h
- Dimenzije svjetiljke 346mm x 197mm x 32mm
- LED izvor svjetla snage 4W</t>
  </si>
  <si>
    <t xml:space="preserve">Tip: UX 340 LED DOWN </t>
  </si>
  <si>
    <t>Sitni spojni i montažni materijal.Komplet</t>
  </si>
  <si>
    <t xml:space="preserve"> ELEKTRIČNE INSTALACIJE JAKE STRUJE</t>
  </si>
  <si>
    <t>B</t>
  </si>
  <si>
    <t>ELEKTRIČNE INSTALACIJE SLABE STRUJE</t>
  </si>
  <si>
    <t>B1</t>
  </si>
  <si>
    <t>TELEFONIJA I INFORMATIKA</t>
  </si>
  <si>
    <t>Komunikacijski ormar KO2
Dobava, montaža i spajanje komunikacijskog ormara 19", 20U, komplet sa svim stranicama, prozirnim vratima i podnožjem visine 100mm. U ormar se ugrađuje sljedeća oprema:</t>
  </si>
  <si>
    <t>-ventilatorska jedinica s termostatom,kom1</t>
  </si>
  <si>
    <t>-PATCH PANEL 24 PORT,kom2</t>
  </si>
  <si>
    <t>- SWITCH,  24G PORT,kom1</t>
  </si>
  <si>
    <t>-vodilica kabela (2U),kom3</t>
  </si>
  <si>
    <t>- modul napajanja sa 8 shuko utičnica EURO,kom2</t>
  </si>
  <si>
    <t>- polica 350mm,2U ,kom2</t>
  </si>
  <si>
    <t>-UPS 1500VA,kom1</t>
  </si>
  <si>
    <t xml:space="preserve">- sitni spojni i montažni pribor i materijal (vijci, matice), uzemljenje ormara, natpisne pločice </t>
  </si>
  <si>
    <t>Komunikacijski ormar-komplet</t>
  </si>
  <si>
    <t>Dobava materijala i izvedba informatičke instalacije kabelom UTP 4x2x0,5, cat.6 u instalacionoj cijevi CS 16, podžbukno, odnosno u betonskoj podlozi, prosječne duljine po izvodu 18m.Komplet.</t>
  </si>
  <si>
    <t>Dobava , ugradnja i spajanje podnih instalacijskih kutija za dvostruke podove, za elemente MODUL</t>
  </si>
  <si>
    <t>- metalno kućište, boja RAL 9006</t>
  </si>
  <si>
    <t>- dimenzije 140x230mm, dubina 95mm</t>
  </si>
  <si>
    <t>-opremljena sa 4 utičnice modul, 230V i</t>
  </si>
  <si>
    <t xml:space="preserve"> 4 informatičke utičnice RJ45</t>
  </si>
  <si>
    <t xml:space="preserve">Dobava, montaža i spajanje AP NET-TP Link, kao CPE 510, 300Mbps,5GHz, Pas.PoE, 2xLAN,komplet </t>
  </si>
  <si>
    <t>Ostali sitni  spojni i montažni pribor i materijal,te manji montažni radovi,komplet.</t>
  </si>
  <si>
    <t xml:space="preserve">TELEFONIJA I INFORMATIKA </t>
  </si>
  <si>
    <t>B.</t>
  </si>
  <si>
    <t xml:space="preserve"> ELEKTRIČNE INSTALACIJE SLABE STRUJE</t>
  </si>
  <si>
    <t>C.</t>
  </si>
  <si>
    <t>SUSTAV ZAŠTITE OD UDARA MUNJE</t>
  </si>
  <si>
    <t>Dobava materijala i izvedba prihvatnog krovnog voda LPS sustava, AL žicom fi 8 mm na nosačima prilagođenim pokrovu, uključivo križne spojnice, stezaljke za oluk, te spojni i montažni materijal.</t>
  </si>
  <si>
    <t>Dobava materijala i izrada spojeva metalnih masa na krovu i na fasadi na sustav hvataljki i odvoda LPS sustava. Komplet.</t>
  </si>
  <si>
    <t>Sitni spojni i montažni materijal. Komplet</t>
  </si>
  <si>
    <t>C</t>
  </si>
  <si>
    <t>D.</t>
  </si>
  <si>
    <t>ISPITIVANJA I KONTROLE</t>
  </si>
  <si>
    <t xml:space="preserve">Potrebna ispitivanja prema tehničkim propisima na instalacijama jake  struje, slabe struje i  LPS sustava. Komplet                                            
</t>
  </si>
  <si>
    <t xml:space="preserve">Izrada atesta, mjernih protokola, te dostava izjava o sukladnosti za ugrađene materijale i druge  dokumentacije za tehnički  pregled i  primopredaju građevine. Komplet      </t>
  </si>
  <si>
    <t>Izrada dokumentacije izvedenog stanja sa svim izmjenama nastalim tokom građenja, u 3 primjerka. Komplet</t>
  </si>
  <si>
    <t>E</t>
  </si>
  <si>
    <t xml:space="preserve">SUSTAV PROTUPROVALNE ZAŠTITE </t>
  </si>
  <si>
    <t>Izrada sustava protuprovalne zaštite sukladno pravilima struke prema postojećem stanju zgrade.
Potrebno predvidjeti pokivanje svih prostora zgrade u koordinaciji sa korisnikom.
Obračun po komplet zgradi sa svim radovima, stavljanje u funkciju u ispitivanjima.
sustav s minimalno 8 detektora pokreta s podesivom osjetljivošću
- sirena s bljeskalicom
- višestruke korisničke šifre, min.: 20
- postavljanje, testiranje i puštanje u rad
Za davanje ponude potrebno izvršiti pregled objekta.</t>
  </si>
  <si>
    <t>E.</t>
  </si>
  <si>
    <t>REKAPITULACIJA 2.UC</t>
  </si>
  <si>
    <t>A.</t>
  </si>
  <si>
    <t>ELEKTRIČNE INSTALACIJE JAKE STRUJE</t>
  </si>
  <si>
    <t>048/681-411</t>
  </si>
  <si>
    <t xml:space="preserve">Dobava ploča i montaža  stropa od gipskartonskih ploča s potkonstrukcijom od pocinčanih čeličnih profila kao nosivi i montažni profili,  učvršćeni  na ab stropnu konstrukciju. 
Stropna ploča kosa polukružnog oblika.
Gipskartonske DF ploče 2x1,25  cm. 
Između stropne ploče i gipskartonskih ploča postavlja se toplinska izolacija od mineralne vune debljine 18 cm, mineralna vuna zasebna stavka u izolaterskim radovima.
U stavci je obračunata razvijena površina stropa.
Cijena obuhvaća sav potreban rad i materijal, čelične spojnice na bridovima ili orginalne vijke za strojno uvrtanje, zaštitu bridova  kutnim profilima i zaglađeni masom za fugiranje reški, bridova i spojeva te transport materijala  do mjesta postave i izradu pokretne skele.
Obračun po m² površine.  
</t>
  </si>
  <si>
    <t xml:space="preserve"> RASVJETNA TIJELA        </t>
  </si>
  <si>
    <t xml:space="preserve">SUSTAV ZAŠTITE OD UDARA MUNJE </t>
  </si>
  <si>
    <t xml:space="preserve">ISPITIVANJA I KONTROLE      </t>
  </si>
  <si>
    <t xml:space="preserve">SUSTAV PROTUPROVALE                 </t>
  </si>
  <si>
    <r>
      <t xml:space="preserve"> </t>
    </r>
    <r>
      <rPr>
        <sz val="9"/>
        <rFont val="Arial"/>
        <family val="2"/>
        <charset val="238"/>
      </rPr>
      <t>Ukupna
cijena</t>
    </r>
  </si>
  <si>
    <t xml:space="preserve">PDV: </t>
  </si>
  <si>
    <t>REKONSTRUKCIJA POSTOJEĆE GRAĐEVINE
(Za potrebe društvenog centra Future Hub Križevci i projekta SPARK) - obrtnički i završni radovi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</si>
</sst>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_-;_-@_-"/>
    <numFmt numFmtId="165" formatCode="_-* #,##0.00\ _k_n_-;\-* #,##0.00\ _k_n_-;_-* \-??\ _k_n_-;_-@_-"/>
    <numFmt numFmtId="166" formatCode="_-* #,##0.00\ _D_i_n_-;\-* #,##0.00\ _D_i_n_-;_-* \-??\ _D_i_n_-;_-@_-"/>
    <numFmt numFmtId="167" formatCode="_-* #,##0\ _k_n_-;\-* #,##0\ _k_n_-;_-* &quot;- &quot;_k_n_-;_-@_-"/>
    <numFmt numFmtId="168" formatCode="#,##0.00_ ;\-#,##0.00\ "/>
    <numFmt numFmtId="169" formatCode="#,##0.00&quot;  &quot;"/>
    <numFmt numFmtId="170" formatCode="yy/mm/dd"/>
    <numFmt numFmtId="171" formatCode="#,##0.00\ &quot;kn&quot;"/>
  </numFmts>
  <fonts count="50">
    <font>
      <sz val="11"/>
      <color rgb="FF000000"/>
      <name val="Calibri"/>
      <family val="2"/>
      <charset val="238"/>
    </font>
    <font>
      <sz val="10"/>
      <name val="Arial"/>
      <family val="2"/>
      <charset val="238"/>
    </font>
    <font>
      <sz val="10"/>
      <name val="Arial"/>
      <family val="2"/>
      <charset val="1"/>
    </font>
    <font>
      <sz val="9"/>
      <name val="Geneva"/>
      <charset val="1"/>
    </font>
    <font>
      <sz val="10"/>
      <name val="Arial"/>
      <family val="2"/>
      <charset val="238"/>
    </font>
    <font>
      <sz val="10"/>
      <name val="Arial Narrow"/>
      <family val="2"/>
      <charset val="238"/>
    </font>
    <font>
      <sz val="10"/>
      <color rgb="FFFF0000"/>
      <name val="Arial Narrow"/>
      <family val="2"/>
      <charset val="238"/>
    </font>
    <font>
      <b/>
      <sz val="10"/>
      <color rgb="FF003366"/>
      <name val="Arial Narrow"/>
      <family val="2"/>
      <charset val="238"/>
    </font>
    <font>
      <sz val="10"/>
      <color rgb="FF000000"/>
      <name val="Arial Narrow"/>
      <family val="2"/>
      <charset val="238"/>
    </font>
    <font>
      <b/>
      <sz val="10"/>
      <color rgb="FF000000"/>
      <name val="Arial Narrow"/>
      <family val="2"/>
      <charset val="238"/>
    </font>
    <font>
      <b/>
      <sz val="10"/>
      <color rgb="FF000000"/>
      <name val="Arial Narrow"/>
      <family val="2"/>
      <charset val="1"/>
    </font>
    <font>
      <b/>
      <sz val="10"/>
      <name val="Arial Narrow"/>
      <family val="2"/>
      <charset val="238"/>
    </font>
    <font>
      <b/>
      <sz val="11"/>
      <name val="Arial Narrow"/>
      <family val="2"/>
      <charset val="238"/>
    </font>
    <font>
      <sz val="9"/>
      <name val="Arial Narrow"/>
      <family val="2"/>
      <charset val="238"/>
    </font>
    <font>
      <sz val="10"/>
      <color rgb="FF0070C0"/>
      <name val="Arial Narrow"/>
      <family val="2"/>
      <charset val="238"/>
    </font>
    <font>
      <u/>
      <sz val="10"/>
      <name val="Arial Narrow"/>
      <family val="2"/>
      <charset val="238"/>
    </font>
    <font>
      <b/>
      <sz val="10"/>
      <name val="Arial Narrow"/>
      <family val="2"/>
      <charset val="1"/>
    </font>
    <font>
      <sz val="9"/>
      <name val="Arial"/>
      <family val="2"/>
      <charset val="238"/>
    </font>
    <font>
      <b/>
      <sz val="9"/>
      <name val="Arial"/>
      <family val="2"/>
      <charset val="238"/>
    </font>
    <font>
      <b/>
      <sz val="9"/>
      <name val="Arial"/>
      <family val="2"/>
      <charset val="1"/>
    </font>
    <font>
      <sz val="9"/>
      <name val="Arial"/>
      <family val="2"/>
      <charset val="1"/>
    </font>
    <font>
      <sz val="11"/>
      <color rgb="FF9C0006"/>
      <name val="Calibri"/>
      <family val="2"/>
      <charset val="238"/>
    </font>
    <font>
      <sz val="8"/>
      <color rgb="FF000000"/>
      <name val="Arial"/>
      <family val="2"/>
      <charset val="238"/>
    </font>
    <font>
      <sz val="9"/>
      <color rgb="FF000000"/>
      <name val="Arial"/>
      <family val="2"/>
      <charset val="238"/>
    </font>
    <font>
      <sz val="9"/>
      <color rgb="FF000000"/>
      <name val="Arial"/>
      <family val="2"/>
      <charset val="1"/>
    </font>
    <font>
      <b/>
      <sz val="12"/>
      <name val="Arial"/>
      <family val="2"/>
      <charset val="1"/>
    </font>
    <font>
      <b/>
      <sz val="10"/>
      <name val="Arial"/>
      <family val="2"/>
      <charset val="1"/>
    </font>
    <font>
      <sz val="11"/>
      <color rgb="FF000000"/>
      <name val="Calibri"/>
      <family val="2"/>
      <charset val="238"/>
    </font>
    <font>
      <b/>
      <sz val="10"/>
      <name val="Arial Narrow"/>
      <family val="2"/>
    </font>
    <font>
      <sz val="10"/>
      <color rgb="FFFF0000"/>
      <name val="Arial Narrow"/>
      <family val="2"/>
    </font>
    <font>
      <b/>
      <sz val="10"/>
      <color rgb="FFFF0000"/>
      <name val="Arial Narrow"/>
      <family val="2"/>
    </font>
    <font>
      <sz val="9"/>
      <color rgb="FFFF0000"/>
      <name val="Arial Narrow"/>
      <family val="2"/>
    </font>
    <font>
      <sz val="9"/>
      <color rgb="FFFF0000"/>
      <name val="Arial"/>
      <family val="2"/>
      <charset val="238"/>
    </font>
    <font>
      <sz val="9"/>
      <color rgb="FFFF0000"/>
      <name val="Arial"/>
      <family val="2"/>
    </font>
    <font>
      <sz val="10"/>
      <name val="Arial Narrow"/>
      <family val="2"/>
    </font>
    <font>
      <sz val="9"/>
      <name val="Century Gothic"/>
      <family val="2"/>
      <charset val="238"/>
    </font>
    <font>
      <b/>
      <sz val="9"/>
      <name val="Century Gothic"/>
      <family val="2"/>
      <charset val="238"/>
    </font>
    <font>
      <sz val="9"/>
      <name val="Arial Narrow"/>
      <family val="2"/>
    </font>
    <font>
      <sz val="8"/>
      <name val="Arial Narrow"/>
      <family val="2"/>
      <charset val="238"/>
    </font>
    <font>
      <b/>
      <sz val="9"/>
      <name val="Arial Narrow"/>
      <family val="2"/>
      <charset val="238"/>
    </font>
    <font>
      <b/>
      <sz val="9"/>
      <color rgb="FF000000"/>
      <name val="Arial Narrow"/>
      <family val="2"/>
      <charset val="238"/>
    </font>
    <font>
      <sz val="9"/>
      <color rgb="FFFFFFFF"/>
      <name val="Arial Narrow"/>
      <family val="2"/>
      <charset val="238"/>
    </font>
    <font>
      <sz val="9"/>
      <color rgb="FF9C0006"/>
      <name val="Arial Narrow"/>
      <family val="2"/>
      <charset val="238"/>
    </font>
    <font>
      <sz val="9"/>
      <name val="Lucida Sans Unicode"/>
      <family val="2"/>
      <charset val="238"/>
    </font>
    <font>
      <i/>
      <sz val="9"/>
      <name val="Arial"/>
      <family val="2"/>
      <charset val="238"/>
    </font>
    <font>
      <b/>
      <sz val="10"/>
      <name val="Arial"/>
      <family val="2"/>
      <charset val="238"/>
    </font>
    <font>
      <b/>
      <sz val="9"/>
      <name val="Arial"/>
      <family val="2"/>
    </font>
    <font>
      <sz val="9"/>
      <name val="Arial"/>
      <family val="2"/>
    </font>
    <font>
      <sz val="10"/>
      <name val="Arial"/>
      <family val="2"/>
    </font>
    <font>
      <b/>
      <sz val="10"/>
      <name val="Arial"/>
      <family val="2"/>
    </font>
  </fonts>
  <fills count="10">
    <fill>
      <patternFill patternType="none"/>
    </fill>
    <fill>
      <patternFill patternType="gray125"/>
    </fill>
    <fill>
      <patternFill patternType="solid">
        <fgColor rgb="FFB7DEE8"/>
        <bgColor rgb="FFB9CDE5"/>
      </patternFill>
    </fill>
    <fill>
      <patternFill patternType="solid">
        <fgColor rgb="FFFFC7CE"/>
        <bgColor rgb="FFFCD5B5"/>
      </patternFill>
    </fill>
    <fill>
      <patternFill patternType="solid">
        <fgColor rgb="FFB9CDE5"/>
        <bgColor rgb="FFB7DEE8"/>
      </patternFill>
    </fill>
    <fill>
      <patternFill patternType="solid">
        <fgColor rgb="FFEEECE1"/>
        <bgColor rgb="FFEBF1DE"/>
      </patternFill>
    </fill>
    <fill>
      <patternFill patternType="solid">
        <fgColor rgb="FFDDD9C3"/>
        <bgColor rgb="FFFCD5B5"/>
      </patternFill>
    </fill>
    <fill>
      <patternFill patternType="solid">
        <fgColor rgb="FFC4BD97"/>
        <bgColor rgb="FFC3D69B"/>
      </patternFill>
    </fill>
    <fill>
      <patternFill patternType="solid">
        <fgColor rgb="FFDCE6F2"/>
        <bgColor rgb="FFEEECE1"/>
      </patternFill>
    </fill>
    <fill>
      <patternFill patternType="solid">
        <fgColor rgb="FF948A54"/>
        <bgColor rgb="FF808000"/>
      </patternFill>
    </fill>
  </fills>
  <borders count="45">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33">
    <xf numFmtId="0" fontId="0" fillId="0" borderId="0"/>
    <xf numFmtId="164" fontId="27" fillId="0" borderId="0" applyBorder="0" applyProtection="0"/>
    <xf numFmtId="164" fontId="27" fillId="0" borderId="0" applyBorder="0" applyProtection="0"/>
    <xf numFmtId="165" fontId="1" fillId="0" borderId="0" applyBorder="0" applyProtection="0"/>
    <xf numFmtId="166" fontId="27" fillId="0" borderId="0" applyBorder="0" applyProtection="0"/>
    <xf numFmtId="165" fontId="27" fillId="0" borderId="0" applyBorder="0" applyProtection="0"/>
    <xf numFmtId="164" fontId="27" fillId="0" borderId="0" applyBorder="0" applyProtection="0"/>
    <xf numFmtId="0" fontId="2" fillId="0" borderId="0"/>
    <xf numFmtId="0" fontId="27" fillId="0" borderId="0"/>
    <xf numFmtId="0" fontId="1" fillId="0" borderId="0"/>
    <xf numFmtId="0" fontId="2"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3" fillId="0" borderId="0">
      <alignment wrapText="1"/>
    </xf>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2" fontId="1" fillId="0" borderId="0"/>
    <xf numFmtId="0" fontId="4" fillId="0" borderId="0"/>
    <xf numFmtId="0" fontId="4" fillId="0" borderId="0"/>
    <xf numFmtId="167" fontId="1" fillId="0" borderId="0" applyBorder="0" applyProtection="0"/>
    <xf numFmtId="0" fontId="27" fillId="2" borderId="0" applyBorder="0" applyProtection="0"/>
    <xf numFmtId="0" fontId="21" fillId="3" borderId="0" applyBorder="0" applyProtection="0"/>
  </cellStyleXfs>
  <cellXfs count="762">
    <xf numFmtId="0" fontId="0" fillId="0" borderId="0" xfId="0"/>
    <xf numFmtId="0" fontId="5" fillId="0" borderId="0" xfId="19" applyFont="1" applyAlignment="1">
      <alignment horizontal="center" vertical="center" wrapText="1"/>
    </xf>
    <xf numFmtId="49" fontId="5" fillId="0" borderId="0" xfId="19" applyNumberFormat="1" applyFont="1">
      <alignment wrapText="1"/>
    </xf>
    <xf numFmtId="4" fontId="5" fillId="0" borderId="0" xfId="19" applyNumberFormat="1" applyFont="1" applyAlignment="1">
      <alignment horizontal="right" wrapText="1"/>
    </xf>
    <xf numFmtId="4" fontId="5" fillId="0" borderId="0" xfId="19" applyNumberFormat="1" applyFont="1" applyAlignment="1">
      <alignment horizontal="right" vertical="top" wrapText="1"/>
    </xf>
    <xf numFmtId="4" fontId="6" fillId="0" borderId="0" xfId="19" applyNumberFormat="1" applyFont="1" applyBorder="1">
      <alignment wrapText="1"/>
    </xf>
    <xf numFmtId="0" fontId="5" fillId="0" borderId="0" xfId="19" applyFont="1" applyBorder="1">
      <alignment wrapText="1"/>
    </xf>
    <xf numFmtId="4" fontId="5" fillId="0" borderId="0" xfId="19" applyNumberFormat="1" applyFont="1" applyBorder="1">
      <alignment wrapText="1"/>
    </xf>
    <xf numFmtId="0" fontId="5" fillId="0" borderId="0" xfId="19" applyFont="1">
      <alignment wrapText="1"/>
    </xf>
    <xf numFmtId="0" fontId="7" fillId="4" borderId="0" xfId="15" applyFont="1" applyFill="1" applyAlignment="1">
      <alignment horizontal="left" vertical="center"/>
    </xf>
    <xf numFmtId="4" fontId="5" fillId="4" borderId="0" xfId="19" applyNumberFormat="1" applyFont="1" applyFill="1" applyAlignment="1">
      <alignment horizontal="right"/>
    </xf>
    <xf numFmtId="4" fontId="5" fillId="4" borderId="0" xfId="19" applyNumberFormat="1" applyFont="1" applyFill="1" applyAlignment="1">
      <alignment horizontal="right" wrapText="1"/>
    </xf>
    <xf numFmtId="4" fontId="5" fillId="4" borderId="0" xfId="19" applyNumberFormat="1" applyFont="1" applyFill="1" applyAlignment="1">
      <alignment horizontal="right" vertical="top" wrapText="1"/>
    </xf>
    <xf numFmtId="0" fontId="7" fillId="0" borderId="0" xfId="15" applyFont="1" applyAlignment="1">
      <alignment horizontal="center" vertical="center"/>
    </xf>
    <xf numFmtId="4" fontId="5" fillId="0" borderId="0" xfId="19" applyNumberFormat="1" applyFont="1" applyAlignment="1">
      <alignment horizontal="right"/>
    </xf>
    <xf numFmtId="0" fontId="8" fillId="0" borderId="0" xfId="15" applyFont="1" applyAlignment="1">
      <alignment horizontal="center" vertical="center"/>
    </xf>
    <xf numFmtId="0" fontId="7" fillId="4" borderId="0" xfId="15" applyFont="1" applyFill="1" applyAlignment="1">
      <alignment vertical="center"/>
    </xf>
    <xf numFmtId="4" fontId="5" fillId="4" borderId="0" xfId="19" applyNumberFormat="1" applyFont="1" applyFill="1">
      <alignment wrapText="1"/>
    </xf>
    <xf numFmtId="4" fontId="5" fillId="0" borderId="0" xfId="19" applyNumberFormat="1" applyFont="1">
      <alignment wrapText="1"/>
    </xf>
    <xf numFmtId="0" fontId="9" fillId="0" borderId="0" xfId="0" applyFont="1" applyAlignment="1">
      <alignment vertical="top"/>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top" wrapText="1"/>
    </xf>
    <xf numFmtId="0" fontId="11" fillId="0" borderId="0" xfId="10" applyFont="1" applyAlignment="1">
      <alignment horizontal="left" vertical="center"/>
    </xf>
    <xf numFmtId="4" fontId="11" fillId="0" borderId="0" xfId="10" applyNumberFormat="1" applyFont="1" applyAlignment="1">
      <alignment vertical="top"/>
    </xf>
    <xf numFmtId="0" fontId="11" fillId="0" borderId="0" xfId="10" applyFont="1" applyAlignment="1">
      <alignment horizontal="center" vertical="center"/>
    </xf>
    <xf numFmtId="49" fontId="5" fillId="0" borderId="0" xfId="19" applyNumberFormat="1" applyFont="1" applyAlignment="1">
      <alignment vertical="center" wrapText="1"/>
    </xf>
    <xf numFmtId="0" fontId="12" fillId="0" borderId="1" xfId="10" applyFont="1" applyBorder="1" applyAlignment="1">
      <alignment horizontal="left" vertical="center"/>
    </xf>
    <xf numFmtId="4" fontId="5" fillId="0" borderId="2" xfId="19" applyNumberFormat="1" applyFont="1" applyBorder="1" applyAlignment="1">
      <alignment horizontal="right" vertical="center"/>
    </xf>
    <xf numFmtId="4" fontId="5" fillId="0" borderId="2" xfId="19" applyNumberFormat="1" applyFont="1" applyBorder="1" applyAlignment="1">
      <alignment horizontal="right" vertical="center" wrapText="1"/>
    </xf>
    <xf numFmtId="4" fontId="6" fillId="0" borderId="0" xfId="19" applyNumberFormat="1" applyFont="1" applyBorder="1" applyAlignment="1">
      <alignment vertical="center" wrapText="1"/>
    </xf>
    <xf numFmtId="0" fontId="5" fillId="0" borderId="0" xfId="19" applyFont="1" applyBorder="1" applyAlignment="1">
      <alignment vertical="center" wrapText="1"/>
    </xf>
    <xf numFmtId="4" fontId="5" fillId="0" borderId="0" xfId="19" applyNumberFormat="1" applyFont="1" applyBorder="1" applyAlignment="1">
      <alignment vertical="center" wrapText="1"/>
    </xf>
    <xf numFmtId="0" fontId="5" fillId="0" borderId="0" xfId="19" applyFont="1" applyAlignment="1">
      <alignment vertical="center" wrapText="1"/>
    </xf>
    <xf numFmtId="49" fontId="11" fillId="0" borderId="0" xfId="19" applyNumberFormat="1" applyFont="1" applyAlignment="1">
      <alignment horizontal="right" vertical="center" wrapText="1"/>
    </xf>
    <xf numFmtId="0" fontId="11" fillId="0" borderId="4" xfId="10" applyFont="1" applyBorder="1" applyAlignment="1">
      <alignment horizontal="left" vertical="center"/>
    </xf>
    <xf numFmtId="4" fontId="5" fillId="0" borderId="5" xfId="19" applyNumberFormat="1" applyFont="1" applyBorder="1" applyAlignment="1">
      <alignment horizontal="right" vertical="center"/>
    </xf>
    <xf numFmtId="4" fontId="5" fillId="0" borderId="5" xfId="19" applyNumberFormat="1" applyFont="1" applyBorder="1" applyAlignment="1">
      <alignment horizontal="right" vertical="center" wrapText="1"/>
    </xf>
    <xf numFmtId="0" fontId="11" fillId="0" borderId="6" xfId="10" applyFont="1" applyBorder="1" applyAlignment="1">
      <alignment horizontal="left" vertical="center"/>
    </xf>
    <xf numFmtId="4" fontId="5" fillId="0" borderId="7" xfId="19" applyNumberFormat="1" applyFont="1" applyBorder="1" applyAlignment="1">
      <alignment horizontal="right" vertical="center"/>
    </xf>
    <xf numFmtId="4" fontId="5" fillId="0" borderId="7" xfId="19" applyNumberFormat="1" applyFont="1" applyBorder="1" applyAlignment="1">
      <alignment horizontal="right" vertical="center" wrapText="1"/>
    </xf>
    <xf numFmtId="0" fontId="7" fillId="4" borderId="0" xfId="0" applyFont="1" applyFill="1" applyAlignment="1">
      <alignment horizontal="left" vertical="center"/>
    </xf>
    <xf numFmtId="4" fontId="5" fillId="0" borderId="0" xfId="19" applyNumberFormat="1" applyFont="1" applyAlignment="1"/>
    <xf numFmtId="4" fontId="5" fillId="0" borderId="0" xfId="19" applyNumberFormat="1" applyFont="1" applyAlignment="1">
      <alignment vertical="top" wrapText="1"/>
    </xf>
    <xf numFmtId="4" fontId="5" fillId="0" borderId="2" xfId="19" applyNumberFormat="1" applyFont="1" applyBorder="1" applyAlignment="1">
      <alignment horizontal="right" vertical="top" wrapText="1"/>
    </xf>
    <xf numFmtId="4" fontId="5" fillId="0" borderId="7" xfId="19" applyNumberFormat="1" applyFont="1" applyBorder="1" applyAlignment="1">
      <alignment horizontal="right" vertical="top" wrapText="1"/>
    </xf>
    <xf numFmtId="0" fontId="7" fillId="0" borderId="0" xfId="0" applyFont="1" applyAlignment="1">
      <alignment horizontal="center" vertical="center" wrapText="1"/>
    </xf>
    <xf numFmtId="49" fontId="9" fillId="0" borderId="0" xfId="0" applyNumberFormat="1" applyFont="1" applyAlignment="1">
      <alignment vertical="top"/>
    </xf>
    <xf numFmtId="0" fontId="7" fillId="4" borderId="0" xfId="15" applyFont="1" applyFill="1" applyAlignment="1">
      <alignment horizontal="left" vertical="top"/>
    </xf>
    <xf numFmtId="49" fontId="9" fillId="0" borderId="0" xfId="0" applyNumberFormat="1" applyFont="1" applyAlignment="1">
      <alignment horizontal="left" vertical="top" wrapText="1"/>
    </xf>
    <xf numFmtId="0" fontId="5" fillId="4" borderId="0" xfId="19" applyFont="1" applyFill="1">
      <alignment wrapText="1"/>
    </xf>
    <xf numFmtId="0" fontId="11" fillId="4" borderId="0" xfId="10" applyFont="1" applyFill="1" applyAlignment="1">
      <alignment horizontal="left" vertical="top" wrapText="1"/>
    </xf>
    <xf numFmtId="0" fontId="11" fillId="0" borderId="0" xfId="10" applyFont="1" applyAlignment="1">
      <alignment horizontal="left" vertical="top" wrapText="1"/>
    </xf>
    <xf numFmtId="0" fontId="11" fillId="0" borderId="0" xfId="10" applyFont="1" applyAlignment="1">
      <alignment vertical="top"/>
    </xf>
    <xf numFmtId="0" fontId="13" fillId="0" borderId="3" xfId="19" applyFont="1" applyBorder="1" applyAlignment="1">
      <alignment horizontal="left" vertical="center"/>
    </xf>
    <xf numFmtId="4" fontId="13" fillId="0" borderId="3" xfId="19" applyNumberFormat="1" applyFont="1" applyBorder="1" applyAlignment="1">
      <alignment vertical="center"/>
    </xf>
    <xf numFmtId="0" fontId="5" fillId="0" borderId="0" xfId="19" applyFont="1" applyAlignment="1">
      <alignment horizontal="center" vertical="center"/>
    </xf>
    <xf numFmtId="49" fontId="5" fillId="0" borderId="0" xfId="19" applyNumberFormat="1" applyFont="1" applyAlignment="1">
      <alignment horizontal="justify" vertical="top" wrapText="1"/>
    </xf>
    <xf numFmtId="49" fontId="5" fillId="0" borderId="0" xfId="19" applyNumberFormat="1" applyFont="1" applyAlignment="1">
      <alignment horizontal="center" vertical="center" wrapText="1"/>
    </xf>
    <xf numFmtId="4" fontId="5" fillId="0" borderId="0" xfId="19" applyNumberFormat="1" applyFont="1" applyAlignment="1">
      <alignment horizontal="center" vertical="center"/>
    </xf>
    <xf numFmtId="4" fontId="5" fillId="0" borderId="0" xfId="19" applyNumberFormat="1" applyFont="1" applyAlignment="1">
      <alignment horizontal="center" vertical="center" wrapText="1"/>
    </xf>
    <xf numFmtId="49" fontId="8" fillId="5" borderId="3" xfId="15" applyNumberFormat="1" applyFont="1" applyFill="1" applyBorder="1" applyAlignment="1">
      <alignment horizontal="center" vertical="center"/>
    </xf>
    <xf numFmtId="0" fontId="8" fillId="5" borderId="4" xfId="15" applyFont="1" applyFill="1" applyBorder="1" applyAlignment="1">
      <alignment vertical="center"/>
    </xf>
    <xf numFmtId="0" fontId="8" fillId="5" borderId="5" xfId="15" applyFont="1" applyFill="1" applyBorder="1" applyAlignment="1">
      <alignment vertical="center"/>
    </xf>
    <xf numFmtId="4" fontId="5" fillId="5" borderId="5" xfId="19" applyNumberFormat="1" applyFont="1" applyFill="1" applyBorder="1" applyAlignment="1">
      <alignment horizontal="center"/>
    </xf>
    <xf numFmtId="4" fontId="5" fillId="5" borderId="8" xfId="19" applyNumberFormat="1" applyFont="1" applyFill="1" applyBorder="1" applyAlignment="1">
      <alignment horizontal="right" wrapText="1"/>
    </xf>
    <xf numFmtId="49" fontId="5" fillId="5" borderId="4" xfId="19" applyNumberFormat="1" applyFont="1" applyFill="1" applyBorder="1" applyAlignment="1">
      <alignment horizontal="right" vertical="top" wrapText="1"/>
    </xf>
    <xf numFmtId="49" fontId="5" fillId="0" borderId="0" xfId="19" applyNumberFormat="1" applyFont="1" applyAlignment="1">
      <alignment horizontal="left" vertical="top" wrapText="1"/>
    </xf>
    <xf numFmtId="4" fontId="5" fillId="0" borderId="0" xfId="19" applyNumberFormat="1" applyFont="1" applyAlignment="1">
      <alignment horizontal="center"/>
    </xf>
    <xf numFmtId="49" fontId="5" fillId="0" borderId="0" xfId="19" applyNumberFormat="1" applyFont="1" applyAlignment="1">
      <alignment horizontal="right" vertical="top" wrapText="1"/>
    </xf>
    <xf numFmtId="49" fontId="8" fillId="5" borderId="4" xfId="15" applyNumberFormat="1" applyFont="1" applyFill="1" applyBorder="1" applyAlignment="1">
      <alignment vertical="center"/>
    </xf>
    <xf numFmtId="0" fontId="5" fillId="5" borderId="3" xfId="19" applyFont="1" applyFill="1" applyBorder="1" applyAlignment="1">
      <alignment horizontal="center" vertical="center"/>
    </xf>
    <xf numFmtId="49" fontId="8" fillId="6" borderId="3" xfId="15" applyNumberFormat="1" applyFont="1" applyFill="1" applyBorder="1" applyAlignment="1">
      <alignment horizontal="center" vertical="center" wrapText="1"/>
    </xf>
    <xf numFmtId="0" fontId="8" fillId="6" borderId="4" xfId="15" applyFont="1" applyFill="1" applyBorder="1" applyAlignment="1">
      <alignment vertical="center"/>
    </xf>
    <xf numFmtId="0" fontId="8" fillId="6" borderId="5" xfId="15" applyFont="1" applyFill="1" applyBorder="1" applyAlignment="1">
      <alignment vertical="center"/>
    </xf>
    <xf numFmtId="4" fontId="5" fillId="6" borderId="5" xfId="19" applyNumberFormat="1" applyFont="1" applyFill="1" applyBorder="1" applyAlignment="1">
      <alignment horizontal="center"/>
    </xf>
    <xf numFmtId="4" fontId="5" fillId="6" borderId="8" xfId="19" applyNumberFormat="1" applyFont="1" applyFill="1" applyBorder="1" applyAlignment="1">
      <alignment horizontal="right" wrapText="1"/>
    </xf>
    <xf numFmtId="49" fontId="5" fillId="6" borderId="4" xfId="19" applyNumberFormat="1" applyFont="1" applyFill="1" applyBorder="1" applyAlignment="1">
      <alignment horizontal="right" vertical="top" wrapText="1"/>
    </xf>
    <xf numFmtId="49" fontId="8" fillId="7" borderId="3" xfId="15" applyNumberFormat="1" applyFont="1" applyFill="1" applyBorder="1" applyAlignment="1">
      <alignment horizontal="center" vertical="center"/>
    </xf>
    <xf numFmtId="0" fontId="8" fillId="7" borderId="4" xfId="15" applyFont="1" applyFill="1" applyBorder="1" applyAlignment="1">
      <alignment vertical="center"/>
    </xf>
    <xf numFmtId="0" fontId="8" fillId="7" borderId="5" xfId="15" applyFont="1" applyFill="1" applyBorder="1" applyAlignment="1">
      <alignment vertical="center"/>
    </xf>
    <xf numFmtId="4" fontId="5" fillId="7" borderId="5" xfId="19" applyNumberFormat="1" applyFont="1" applyFill="1" applyBorder="1" applyAlignment="1">
      <alignment horizontal="center"/>
    </xf>
    <xf numFmtId="4" fontId="5" fillId="7" borderId="8" xfId="19" applyNumberFormat="1" applyFont="1" applyFill="1" applyBorder="1" applyAlignment="1">
      <alignment horizontal="right" wrapText="1"/>
    </xf>
    <xf numFmtId="49" fontId="5" fillId="7" borderId="4" xfId="19" applyNumberFormat="1" applyFont="1" applyFill="1" applyBorder="1" applyAlignment="1">
      <alignment horizontal="right" vertical="top" wrapText="1"/>
    </xf>
    <xf numFmtId="49" fontId="8" fillId="6" borderId="3" xfId="15" applyNumberFormat="1" applyFont="1" applyFill="1" applyBorder="1" applyAlignment="1">
      <alignment horizontal="center" vertical="center"/>
    </xf>
    <xf numFmtId="49" fontId="5" fillId="5" borderId="4" xfId="19" applyNumberFormat="1" applyFont="1" applyFill="1" applyBorder="1" applyAlignment="1">
      <alignment horizontal="center" vertical="top"/>
    </xf>
    <xf numFmtId="49" fontId="5" fillId="5" borderId="5" xfId="19" applyNumberFormat="1" applyFont="1" applyFill="1" applyBorder="1" applyAlignment="1">
      <alignment vertical="top" wrapText="1"/>
    </xf>
    <xf numFmtId="0" fontId="5" fillId="5" borderId="5" xfId="19" applyFont="1" applyFill="1" applyBorder="1" applyAlignment="1">
      <alignment horizontal="center" vertical="top"/>
    </xf>
    <xf numFmtId="4" fontId="5" fillId="5" borderId="5" xfId="19" applyNumberFormat="1" applyFont="1" applyFill="1" applyBorder="1" applyAlignment="1">
      <alignment horizontal="right" vertical="top" wrapText="1"/>
    </xf>
    <xf numFmtId="0" fontId="5" fillId="0" borderId="0" xfId="19" applyFont="1" applyAlignment="1">
      <alignment horizontal="center" vertical="top"/>
    </xf>
    <xf numFmtId="0" fontId="5" fillId="0" borderId="0" xfId="19" applyFont="1" applyAlignment="1">
      <alignment vertical="top" wrapText="1"/>
    </xf>
    <xf numFmtId="4" fontId="5" fillId="0" borderId="0" xfId="19" applyNumberFormat="1" applyFont="1" applyAlignment="1">
      <alignment horizontal="right" vertical="top"/>
    </xf>
    <xf numFmtId="0" fontId="5" fillId="6" borderId="3" xfId="19" applyFont="1" applyFill="1" applyBorder="1" applyAlignment="1">
      <alignment vertical="top" wrapText="1"/>
    </xf>
    <xf numFmtId="49" fontId="5" fillId="6" borderId="5" xfId="19" applyNumberFormat="1" applyFont="1" applyFill="1" applyBorder="1" applyAlignment="1">
      <alignment horizontal="justify" vertical="top" wrapText="1"/>
    </xf>
    <xf numFmtId="0" fontId="5" fillId="6" borderId="5" xfId="19" applyFont="1" applyFill="1" applyBorder="1" applyAlignment="1">
      <alignment horizontal="center" vertical="top" wrapText="1"/>
    </xf>
    <xf numFmtId="4" fontId="5" fillId="6" borderId="5" xfId="19" applyNumberFormat="1" applyFont="1" applyFill="1" applyBorder="1" applyAlignment="1">
      <alignment horizontal="right" vertical="top" wrapText="1"/>
    </xf>
    <xf numFmtId="4" fontId="5" fillId="6" borderId="4" xfId="19" applyNumberFormat="1" applyFont="1" applyFill="1" applyBorder="1" applyAlignment="1">
      <alignment horizontal="right" vertical="top" wrapText="1"/>
    </xf>
    <xf numFmtId="4" fontId="14" fillId="0" borderId="0" xfId="19" applyNumberFormat="1" applyFont="1" applyBorder="1">
      <alignment wrapText="1"/>
    </xf>
    <xf numFmtId="0" fontId="14" fillId="0" borderId="0" xfId="19" applyFont="1" applyBorder="1">
      <alignment wrapText="1"/>
    </xf>
    <xf numFmtId="167" fontId="5" fillId="7" borderId="8" xfId="19" applyNumberFormat="1" applyFont="1" applyFill="1" applyBorder="1" applyAlignment="1">
      <alignment horizontal="left" vertical="top" wrapText="1"/>
    </xf>
    <xf numFmtId="49" fontId="5" fillId="7" borderId="5" xfId="19" applyNumberFormat="1" applyFont="1" applyFill="1" applyBorder="1" applyAlignment="1">
      <alignment horizontal="justify" vertical="top" wrapText="1"/>
    </xf>
    <xf numFmtId="0" fontId="5" fillId="7" borderId="5" xfId="19" applyFont="1" applyFill="1" applyBorder="1" applyAlignment="1">
      <alignment horizontal="center" vertical="top" wrapText="1"/>
    </xf>
    <xf numFmtId="4" fontId="5" fillId="7" borderId="5" xfId="19" applyNumberFormat="1" applyFont="1" applyFill="1" applyBorder="1" applyAlignment="1">
      <alignment horizontal="right" vertical="top" wrapText="1"/>
    </xf>
    <xf numFmtId="4" fontId="5" fillId="7" borderId="4" xfId="19" applyNumberFormat="1" applyFont="1" applyFill="1" applyBorder="1" applyAlignment="1">
      <alignment horizontal="right" vertical="top" wrapText="1"/>
    </xf>
    <xf numFmtId="0" fontId="5" fillId="7" borderId="10" xfId="19" applyFont="1" applyFill="1" applyBorder="1" applyAlignment="1">
      <alignment horizontal="center" vertical="top" wrapText="1"/>
    </xf>
    <xf numFmtId="0" fontId="5" fillId="5" borderId="3" xfId="19" applyFont="1" applyFill="1" applyBorder="1" applyAlignment="1">
      <alignment vertical="top" wrapText="1"/>
    </xf>
    <xf numFmtId="49" fontId="5" fillId="5" borderId="5" xfId="19" applyNumberFormat="1" applyFont="1" applyFill="1" applyBorder="1" applyAlignment="1">
      <alignment horizontal="justify" vertical="top" wrapText="1"/>
    </xf>
    <xf numFmtId="0" fontId="5" fillId="5" borderId="5" xfId="19" applyFont="1" applyFill="1" applyBorder="1" applyAlignment="1">
      <alignment horizontal="center" vertical="top" wrapText="1"/>
    </xf>
    <xf numFmtId="168" fontId="5" fillId="5" borderId="4" xfId="19" applyNumberFormat="1" applyFont="1" applyFill="1" applyBorder="1" applyAlignment="1">
      <alignment horizontal="right" vertical="top" wrapText="1"/>
    </xf>
    <xf numFmtId="4" fontId="5" fillId="5" borderId="4" xfId="19" applyNumberFormat="1" applyFont="1" applyFill="1" applyBorder="1" applyAlignment="1">
      <alignment horizontal="right" vertical="top" wrapText="1"/>
    </xf>
    <xf numFmtId="0" fontId="5" fillId="7" borderId="9" xfId="19" applyFont="1" applyFill="1" applyBorder="1" applyAlignment="1">
      <alignment horizontal="center" vertical="top" wrapText="1"/>
    </xf>
    <xf numFmtId="49" fontId="11" fillId="7" borderId="5" xfId="19" applyNumberFormat="1" applyFont="1" applyFill="1" applyBorder="1" applyAlignment="1">
      <alignment horizontal="justify" vertical="top" wrapText="1"/>
    </xf>
    <xf numFmtId="0" fontId="11" fillId="7" borderId="5" xfId="19" applyFont="1" applyFill="1" applyBorder="1" applyAlignment="1">
      <alignment horizontal="center" vertical="top" wrapText="1"/>
    </xf>
    <xf numFmtId="4" fontId="11" fillId="7" borderId="5" xfId="19" applyNumberFormat="1" applyFont="1" applyFill="1" applyBorder="1" applyAlignment="1">
      <alignment horizontal="right" vertical="top" wrapText="1"/>
    </xf>
    <xf numFmtId="4" fontId="11" fillId="7" borderId="4" xfId="19" applyNumberFormat="1" applyFont="1" applyFill="1" applyBorder="1" applyAlignment="1">
      <alignment horizontal="right" vertical="top" wrapText="1"/>
    </xf>
    <xf numFmtId="4" fontId="5" fillId="0" borderId="0" xfId="19" applyNumberFormat="1" applyFont="1" applyBorder="1" applyAlignment="1">
      <alignment wrapText="1"/>
    </xf>
    <xf numFmtId="0" fontId="5" fillId="7" borderId="11" xfId="19" applyFont="1" applyFill="1" applyBorder="1" applyAlignment="1">
      <alignment horizontal="center" vertical="top" wrapText="1"/>
    </xf>
    <xf numFmtId="49" fontId="5" fillId="5" borderId="3" xfId="19" applyNumberFormat="1" applyFont="1" applyFill="1" applyBorder="1" applyAlignment="1">
      <alignment horizontal="center" vertical="center"/>
    </xf>
    <xf numFmtId="49" fontId="5" fillId="0" borderId="0" xfId="19" applyNumberFormat="1" applyFont="1" applyAlignment="1">
      <alignment horizontal="center" vertical="center"/>
    </xf>
    <xf numFmtId="0" fontId="5" fillId="0" borderId="0" xfId="19" applyFont="1" applyAlignment="1">
      <alignment horizontal="left" vertical="center"/>
    </xf>
    <xf numFmtId="4" fontId="15" fillId="0" borderId="0" xfId="15" applyNumberFormat="1" applyFont="1" applyAlignment="1">
      <alignment vertical="center"/>
    </xf>
    <xf numFmtId="4" fontId="5" fillId="0" borderId="0" xfId="15" applyNumberFormat="1" applyFont="1" applyAlignment="1">
      <alignment vertical="center"/>
    </xf>
    <xf numFmtId="49" fontId="5" fillId="0" borderId="0" xfId="19" applyNumberFormat="1" applyFont="1" applyAlignment="1">
      <alignment horizontal="left" vertical="center" wrapText="1"/>
    </xf>
    <xf numFmtId="0" fontId="11" fillId="0" borderId="0" xfId="19" applyFont="1" applyAlignment="1">
      <alignment horizontal="center" vertical="center" wrapText="1"/>
    </xf>
    <xf numFmtId="4" fontId="11" fillId="0" borderId="0" xfId="19" applyNumberFormat="1" applyFont="1" applyAlignment="1"/>
    <xf numFmtId="4" fontId="11" fillId="0" borderId="0" xfId="19" applyNumberFormat="1" applyFont="1" applyAlignment="1">
      <alignment horizontal="right" wrapText="1"/>
    </xf>
    <xf numFmtId="4" fontId="11" fillId="0" borderId="0" xfId="19" applyNumberFormat="1" applyFont="1" applyAlignment="1">
      <alignment horizontal="right" vertical="top" wrapText="1"/>
    </xf>
    <xf numFmtId="0" fontId="11" fillId="0" borderId="0" xfId="19" applyFont="1">
      <alignment wrapText="1"/>
    </xf>
    <xf numFmtId="0" fontId="13" fillId="0" borderId="0" xfId="19" applyFont="1" applyAlignment="1">
      <alignment horizontal="center" vertical="center"/>
    </xf>
    <xf numFmtId="0" fontId="13" fillId="8" borderId="3" xfId="19" applyFont="1" applyFill="1" applyBorder="1" applyAlignment="1">
      <alignment horizontal="center" vertical="center"/>
    </xf>
    <xf numFmtId="49" fontId="13" fillId="8" borderId="3" xfId="19" applyNumberFormat="1" applyFont="1" applyFill="1" applyBorder="1" applyAlignment="1">
      <alignment horizontal="center" vertical="center" wrapText="1"/>
    </xf>
    <xf numFmtId="0" fontId="5" fillId="0" borderId="0" xfId="0" applyFont="1" applyAlignment="1">
      <alignment horizontal="left" vertical="center"/>
    </xf>
    <xf numFmtId="49" fontId="11" fillId="0" borderId="0" xfId="19" applyNumberFormat="1" applyFont="1" applyAlignment="1">
      <alignment horizontal="justify" vertical="top" wrapText="1"/>
    </xf>
    <xf numFmtId="0" fontId="11" fillId="0" borderId="0" xfId="19" applyFont="1" applyAlignment="1">
      <alignment horizontal="center" vertical="center"/>
    </xf>
    <xf numFmtId="49" fontId="11" fillId="0" borderId="0" xfId="19" applyNumberFormat="1" applyFont="1" applyAlignment="1">
      <alignment horizontal="left" vertical="top"/>
    </xf>
    <xf numFmtId="49" fontId="5" fillId="0" borderId="3" xfId="19" applyNumberFormat="1" applyFont="1" applyBorder="1" applyAlignment="1">
      <alignment horizontal="center" vertical="center"/>
    </xf>
    <xf numFmtId="0" fontId="5" fillId="0" borderId="3" xfId="19" applyFont="1" applyBorder="1" applyAlignment="1">
      <alignment horizontal="justify" vertical="top" wrapText="1" readingOrder="1"/>
    </xf>
    <xf numFmtId="0" fontId="5" fillId="0" borderId="3" xfId="19" applyFont="1" applyBorder="1" applyAlignment="1">
      <alignment horizontal="center" vertical="center"/>
    </xf>
    <xf numFmtId="0" fontId="5" fillId="6" borderId="3" xfId="31" applyFont="1" applyFill="1" applyBorder="1" applyAlignment="1" applyProtection="1">
      <alignment horizontal="center" vertical="center"/>
    </xf>
    <xf numFmtId="0" fontId="5" fillId="6" borderId="5" xfId="19" applyFont="1" applyFill="1" applyBorder="1" applyAlignment="1">
      <alignment horizontal="center" vertical="center"/>
    </xf>
    <xf numFmtId="49" fontId="5" fillId="0" borderId="0" xfId="19" applyNumberFormat="1" applyFont="1" applyAlignment="1">
      <alignment horizontal="left" vertical="top"/>
    </xf>
    <xf numFmtId="0" fontId="5" fillId="0" borderId="12" xfId="19" applyFont="1" applyBorder="1" applyAlignment="1">
      <alignment horizontal="right" vertical="top" wrapText="1" shrinkToFit="1"/>
    </xf>
    <xf numFmtId="0" fontId="5" fillId="0" borderId="3" xfId="19" applyFont="1" applyBorder="1" applyAlignment="1">
      <alignment horizontal="justify" vertical="top" wrapText="1" shrinkToFit="1"/>
    </xf>
    <xf numFmtId="0" fontId="5" fillId="0" borderId="0" xfId="19" applyFont="1" applyAlignment="1">
      <alignment horizontal="justify" vertical="top" wrapText="1" shrinkToFit="1"/>
    </xf>
    <xf numFmtId="0" fontId="5" fillId="7" borderId="3" xfId="31" applyFont="1" applyFill="1" applyBorder="1" applyAlignment="1" applyProtection="1">
      <alignment horizontal="center" vertical="center"/>
    </xf>
    <xf numFmtId="0" fontId="5" fillId="7" borderId="5" xfId="19" applyFont="1" applyFill="1" applyBorder="1" applyAlignment="1">
      <alignment horizontal="center" vertical="center"/>
    </xf>
    <xf numFmtId="0" fontId="5" fillId="0" borderId="3" xfId="19" applyFont="1" applyBorder="1" applyAlignment="1">
      <alignment horizontal="right" vertical="top" wrapText="1" shrinkToFit="1"/>
    </xf>
    <xf numFmtId="0" fontId="5" fillId="0" borderId="0" xfId="19" applyFont="1" applyBorder="1" applyAlignment="1">
      <alignment horizontal="right" vertical="top" wrapText="1" shrinkToFit="1"/>
    </xf>
    <xf numFmtId="0" fontId="5" fillId="0" borderId="0" xfId="19" applyFont="1" applyBorder="1" applyAlignment="1">
      <alignment horizontal="center" vertical="center"/>
    </xf>
    <xf numFmtId="0" fontId="11" fillId="0" borderId="0" xfId="31" applyFont="1" applyFill="1" applyBorder="1" applyAlignment="1" applyProtection="1">
      <alignment horizontal="center" vertical="center"/>
    </xf>
    <xf numFmtId="49" fontId="11" fillId="0" borderId="0" xfId="31" applyNumberFormat="1" applyFont="1" applyFill="1" applyBorder="1" applyAlignment="1" applyProtection="1">
      <alignment horizontal="left" vertical="top"/>
    </xf>
    <xf numFmtId="0" fontId="5" fillId="9" borderId="3" xfId="31" applyFont="1" applyFill="1" applyBorder="1" applyAlignment="1" applyProtection="1">
      <alignment horizontal="center" vertical="center"/>
    </xf>
    <xf numFmtId="0" fontId="5" fillId="0" borderId="0" xfId="19" applyFont="1" applyAlignment="1">
      <alignment horizontal="right" vertical="top" wrapText="1" shrinkToFit="1"/>
    </xf>
    <xf numFmtId="0" fontId="5" fillId="0" borderId="3" xfId="19" applyFont="1" applyBorder="1" applyAlignment="1">
      <alignment horizontal="left" vertical="top" wrapText="1" shrinkToFit="1"/>
    </xf>
    <xf numFmtId="0" fontId="5" fillId="9" borderId="3" xfId="31" applyFont="1" applyFill="1" applyBorder="1" applyAlignment="1" applyProtection="1">
      <alignment horizontal="center" vertical="top"/>
    </xf>
    <xf numFmtId="49" fontId="5" fillId="9" borderId="5" xfId="31" applyNumberFormat="1" applyFont="1" applyFill="1" applyBorder="1" applyAlignment="1" applyProtection="1">
      <alignment vertical="top" wrapText="1"/>
    </xf>
    <xf numFmtId="0" fontId="5" fillId="9" borderId="5" xfId="19" applyFont="1" applyFill="1" applyBorder="1" applyAlignment="1">
      <alignment horizontal="center" vertical="top" wrapText="1"/>
    </xf>
    <xf numFmtId="0" fontId="5" fillId="5" borderId="3" xfId="31" applyFont="1" applyFill="1" applyBorder="1" applyAlignment="1" applyProtection="1">
      <alignment horizontal="center" vertical="center"/>
    </xf>
    <xf numFmtId="0" fontId="5" fillId="5" borderId="3" xfId="31" applyFont="1" applyFill="1" applyBorder="1" applyAlignment="1" applyProtection="1">
      <alignment horizontal="center" vertical="top"/>
    </xf>
    <xf numFmtId="49" fontId="5" fillId="5" borderId="5" xfId="31" applyNumberFormat="1" applyFont="1" applyFill="1" applyBorder="1" applyAlignment="1" applyProtection="1">
      <alignment vertical="top" wrapText="1"/>
    </xf>
    <xf numFmtId="0" fontId="16" fillId="0" borderId="9" xfId="19" applyFont="1" applyBorder="1" applyAlignment="1">
      <alignment horizontal="left" vertical="top" wrapText="1" shrinkToFit="1"/>
    </xf>
    <xf numFmtId="49" fontId="5" fillId="0" borderId="3" xfId="19" applyNumberFormat="1" applyFont="1" applyBorder="1" applyAlignment="1">
      <alignment horizontal="left" vertical="top" wrapText="1"/>
    </xf>
    <xf numFmtId="49" fontId="5" fillId="0" borderId="12" xfId="19" applyNumberFormat="1" applyFont="1" applyBorder="1" applyAlignment="1">
      <alignment horizontal="right" vertical="top" wrapText="1"/>
    </xf>
    <xf numFmtId="0" fontId="5" fillId="6" borderId="3" xfId="31" applyFont="1" applyFill="1" applyBorder="1" applyAlignment="1" applyProtection="1">
      <alignment horizontal="center" vertical="top"/>
    </xf>
    <xf numFmtId="167" fontId="5" fillId="6" borderId="5" xfId="31" applyNumberFormat="1" applyFont="1" applyFill="1" applyBorder="1" applyAlignment="1" applyProtection="1">
      <alignment vertical="top" wrapText="1"/>
    </xf>
    <xf numFmtId="0" fontId="5" fillId="7" borderId="3" xfId="31" applyFont="1" applyFill="1" applyBorder="1" applyAlignment="1" applyProtection="1">
      <alignment horizontal="center" vertical="top"/>
    </xf>
    <xf numFmtId="49" fontId="5" fillId="7" borderId="5" xfId="31" applyNumberFormat="1" applyFont="1" applyFill="1" applyBorder="1" applyAlignment="1" applyProtection="1">
      <alignment vertical="top" wrapText="1"/>
    </xf>
    <xf numFmtId="49" fontId="5" fillId="9" borderId="4" xfId="31" applyNumberFormat="1" applyFont="1" applyFill="1" applyBorder="1" applyAlignment="1" applyProtection="1">
      <alignment horizontal="left" vertical="top"/>
    </xf>
    <xf numFmtId="0" fontId="11" fillId="9" borderId="5" xfId="19" applyFont="1" applyFill="1" applyBorder="1" applyAlignment="1">
      <alignment horizontal="center" vertical="center"/>
    </xf>
    <xf numFmtId="0" fontId="5" fillId="0" borderId="3" xfId="19" applyFont="1" applyBorder="1" applyAlignment="1">
      <alignment horizontal="center"/>
    </xf>
    <xf numFmtId="49" fontId="11" fillId="0" borderId="0" xfId="19" applyNumberFormat="1" applyFont="1" applyAlignment="1">
      <alignment horizontal="left" vertical="top" wrapText="1"/>
    </xf>
    <xf numFmtId="0" fontId="5" fillId="0" borderId="6" xfId="19" applyFont="1" applyBorder="1" applyAlignment="1">
      <alignment horizontal="center"/>
    </xf>
    <xf numFmtId="49" fontId="5" fillId="0" borderId="2" xfId="19" applyNumberFormat="1" applyFont="1" applyBorder="1" applyAlignment="1">
      <alignment horizontal="left" vertical="top" wrapText="1"/>
    </xf>
    <xf numFmtId="0" fontId="5" fillId="0" borderId="2" xfId="19" applyFont="1" applyBorder="1" applyAlignment="1">
      <alignment horizontal="center"/>
    </xf>
    <xf numFmtId="49" fontId="5" fillId="0" borderId="3" xfId="19" applyNumberFormat="1" applyFont="1" applyBorder="1" applyAlignment="1">
      <alignment horizontal="left" vertical="center" wrapText="1"/>
    </xf>
    <xf numFmtId="0" fontId="5" fillId="9" borderId="4" xfId="31" applyFont="1" applyFill="1" applyBorder="1" applyAlignment="1" applyProtection="1">
      <alignment horizontal="center" vertical="top"/>
    </xf>
    <xf numFmtId="0" fontId="5" fillId="9" borderId="5" xfId="19" applyFont="1" applyFill="1" applyBorder="1" applyAlignment="1">
      <alignment horizontal="center" vertical="top"/>
    </xf>
    <xf numFmtId="49" fontId="5" fillId="5" borderId="4" xfId="31" applyNumberFormat="1" applyFont="1" applyFill="1" applyBorder="1" applyAlignment="1" applyProtection="1">
      <alignment horizontal="left" vertical="top"/>
    </xf>
    <xf numFmtId="0" fontId="11" fillId="5" borderId="5" xfId="19" applyFont="1" applyFill="1" applyBorder="1" applyAlignment="1">
      <alignment horizontal="center" vertical="center"/>
    </xf>
    <xf numFmtId="0" fontId="5" fillId="5" borderId="4" xfId="31" applyFont="1" applyFill="1" applyBorder="1" applyAlignment="1" applyProtection="1">
      <alignment horizontal="center" vertical="top"/>
    </xf>
    <xf numFmtId="0" fontId="5" fillId="6" borderId="4" xfId="31" applyFont="1" applyFill="1" applyBorder="1" applyAlignment="1" applyProtection="1">
      <alignment vertical="top" wrapText="1"/>
    </xf>
    <xf numFmtId="0" fontId="5" fillId="6" borderId="5" xfId="19" applyFont="1" applyFill="1" applyBorder="1" applyAlignment="1">
      <alignment horizontal="center" vertical="top"/>
    </xf>
    <xf numFmtId="0" fontId="5" fillId="7" borderId="4" xfId="31" applyFont="1" applyFill="1" applyBorder="1" applyAlignment="1" applyProtection="1">
      <alignment vertical="top" wrapText="1"/>
    </xf>
    <xf numFmtId="0" fontId="5" fillId="7" borderId="5" xfId="19" applyFont="1" applyFill="1" applyBorder="1" applyAlignment="1">
      <alignment horizontal="center" vertical="top"/>
    </xf>
    <xf numFmtId="0" fontId="5" fillId="9" borderId="4" xfId="31" applyFont="1" applyFill="1" applyBorder="1" applyAlignment="1" applyProtection="1">
      <alignment vertical="top" wrapText="1"/>
    </xf>
    <xf numFmtId="0" fontId="5" fillId="9" borderId="5" xfId="19" applyFont="1" applyFill="1" applyBorder="1" applyAlignment="1">
      <alignment horizontal="center" vertical="center"/>
    </xf>
    <xf numFmtId="0" fontId="16" fillId="0" borderId="0" xfId="19" applyFont="1" applyAlignment="1">
      <alignment wrapText="1"/>
    </xf>
    <xf numFmtId="0" fontId="5" fillId="0" borderId="5" xfId="19" applyFont="1" applyBorder="1" applyAlignment="1">
      <alignment horizontal="right" vertical="top" wrapText="1" shrinkToFit="1"/>
    </xf>
    <xf numFmtId="0" fontId="11" fillId="0" borderId="0" xfId="19" applyFont="1" applyBorder="1" applyAlignment="1">
      <alignment horizontal="center" vertical="center"/>
    </xf>
    <xf numFmtId="49" fontId="11" fillId="0" borderId="0" xfId="19" applyNumberFormat="1" applyFont="1" applyBorder="1" applyAlignment="1">
      <alignment horizontal="left" vertical="top"/>
    </xf>
    <xf numFmtId="0" fontId="5" fillId="5" borderId="4" xfId="19" applyFont="1" applyFill="1" applyBorder="1" applyAlignment="1">
      <alignment horizontal="center" vertical="top"/>
    </xf>
    <xf numFmtId="167" fontId="5" fillId="6" borderId="4" xfId="31" applyNumberFormat="1" applyFont="1" applyFill="1" applyBorder="1" applyAlignment="1" applyProtection="1">
      <alignment horizontal="left" vertical="top"/>
    </xf>
    <xf numFmtId="0" fontId="5" fillId="7" borderId="4" xfId="31" applyFont="1" applyFill="1" applyBorder="1" applyAlignment="1" applyProtection="1">
      <alignment horizontal="center" vertical="top"/>
    </xf>
    <xf numFmtId="167" fontId="5" fillId="5" borderId="4" xfId="31" applyNumberFormat="1" applyFont="1" applyFill="1" applyBorder="1" applyAlignment="1" applyProtection="1">
      <alignment horizontal="left" vertical="top"/>
    </xf>
    <xf numFmtId="0" fontId="5" fillId="6" borderId="4" xfId="31" applyFont="1" applyFill="1" applyBorder="1" applyAlignment="1" applyProtection="1">
      <alignment horizontal="center" vertical="top"/>
    </xf>
    <xf numFmtId="167" fontId="5" fillId="7" borderId="4" xfId="31" applyNumberFormat="1" applyFont="1" applyFill="1" applyBorder="1" applyAlignment="1" applyProtection="1">
      <alignment horizontal="left" vertical="top"/>
    </xf>
    <xf numFmtId="0" fontId="5" fillId="7" borderId="4" xfId="31" applyFont="1" applyFill="1" applyBorder="1" applyAlignment="1" applyProtection="1">
      <alignment horizontal="left" vertical="top"/>
    </xf>
    <xf numFmtId="167" fontId="5" fillId="9" borderId="4" xfId="31" applyNumberFormat="1" applyFont="1" applyFill="1" applyBorder="1" applyAlignment="1" applyProtection="1">
      <alignment horizontal="left" vertical="top"/>
    </xf>
    <xf numFmtId="49" fontId="5" fillId="7" borderId="11" xfId="19" applyNumberFormat="1" applyFont="1" applyFill="1" applyBorder="1" applyAlignment="1">
      <alignment horizontal="center" vertical="top" wrapText="1"/>
    </xf>
    <xf numFmtId="49" fontId="5" fillId="7" borderId="5" xfId="19" applyNumberFormat="1" applyFont="1" applyFill="1" applyBorder="1" applyAlignment="1">
      <alignment horizontal="left" vertical="center" wrapText="1"/>
    </xf>
    <xf numFmtId="0" fontId="5" fillId="7" borderId="5" xfId="19" applyFont="1" applyFill="1" applyBorder="1" applyAlignment="1">
      <alignment horizontal="left" vertical="center" wrapText="1"/>
    </xf>
    <xf numFmtId="1" fontId="17" fillId="0" borderId="0" xfId="27" applyNumberFormat="1" applyFont="1" applyAlignment="1">
      <alignment horizontal="center" vertical="top"/>
    </xf>
    <xf numFmtId="2" fontId="17" fillId="0" borderId="0" xfId="27" applyFont="1" applyAlignment="1">
      <alignment horizontal="justify" vertical="top" wrapText="1"/>
    </xf>
    <xf numFmtId="2" fontId="17" fillId="0" borderId="0" xfId="27" applyFont="1" applyAlignment="1">
      <alignment horizontal="center"/>
    </xf>
    <xf numFmtId="2" fontId="17" fillId="0" borderId="0" xfId="27" applyFont="1"/>
    <xf numFmtId="2" fontId="22" fillId="0" borderId="18" xfId="27" applyFont="1" applyBorder="1"/>
    <xf numFmtId="2" fontId="22" fillId="0" borderId="0" xfId="27" applyFont="1" applyBorder="1"/>
    <xf numFmtId="2" fontId="17" fillId="0" borderId="0" xfId="27" applyFont="1" applyAlignment="1">
      <alignment horizontal="center" vertical="top" wrapText="1"/>
    </xf>
    <xf numFmtId="1" fontId="17" fillId="0" borderId="0" xfId="0" applyNumberFormat="1" applyFont="1" applyAlignment="1">
      <alignment horizontal="center" vertical="top"/>
    </xf>
    <xf numFmtId="0" fontId="17" fillId="0" borderId="0" xfId="0" applyFont="1" applyAlignment="1">
      <alignment horizontal="justify" vertical="top" wrapText="1"/>
    </xf>
    <xf numFmtId="0" fontId="17" fillId="0" borderId="0" xfId="0" applyFont="1" applyAlignment="1">
      <alignment horizontal="center"/>
    </xf>
    <xf numFmtId="1" fontId="17" fillId="0" borderId="0" xfId="27" applyNumberFormat="1" applyFont="1" applyAlignment="1">
      <alignment horizontal="center" vertical="top" wrapText="1"/>
    </xf>
    <xf numFmtId="2" fontId="17" fillId="0" borderId="0" xfId="27" applyFont="1" applyAlignment="1">
      <alignment horizontal="center" wrapText="1"/>
    </xf>
    <xf numFmtId="0" fontId="17" fillId="0" borderId="5" xfId="0" applyFont="1" applyBorder="1" applyAlignment="1">
      <alignment horizontal="center"/>
    </xf>
    <xf numFmtId="0" fontId="17" fillId="0" borderId="0" xfId="0" applyFont="1"/>
    <xf numFmtId="0" fontId="20" fillId="0" borderId="0" xfId="0" applyFont="1" applyAlignment="1">
      <alignment horizontal="justify" vertical="top" wrapText="1"/>
    </xf>
    <xf numFmtId="167" fontId="18" fillId="0" borderId="4" xfId="30" applyFont="1" applyBorder="1" applyAlignment="1" applyProtection="1">
      <alignment horizontal="left"/>
    </xf>
    <xf numFmtId="1" fontId="20" fillId="0" borderId="0" xfId="0" applyNumberFormat="1" applyFont="1" applyAlignment="1">
      <alignment horizontal="center" vertical="top"/>
    </xf>
    <xf numFmtId="0" fontId="18" fillId="0" borderId="4" xfId="0" applyFont="1" applyBorder="1" applyAlignment="1">
      <alignment horizontal="justify" vertical="top" wrapText="1"/>
    </xf>
    <xf numFmtId="49" fontId="20" fillId="0" borderId="0" xfId="0" applyNumberFormat="1" applyFont="1" applyAlignment="1">
      <alignment horizontal="center" vertical="top" wrapText="1"/>
    </xf>
    <xf numFmtId="0" fontId="24" fillId="0" borderId="0" xfId="0" applyFont="1" applyAlignment="1">
      <alignment horizontal="justify" vertical="top" wrapText="1"/>
    </xf>
    <xf numFmtId="0" fontId="24" fillId="0" borderId="0" xfId="0" applyFont="1" applyAlignment="1">
      <alignment horizontal="center"/>
    </xf>
    <xf numFmtId="2" fontId="20" fillId="0" borderId="0" xfId="27" applyFont="1" applyAlignment="1">
      <alignment horizontal="center"/>
    </xf>
    <xf numFmtId="2" fontId="20" fillId="0" borderId="0" xfId="27" applyFont="1"/>
    <xf numFmtId="0" fontId="20" fillId="0" borderId="0" xfId="0" applyFont="1" applyAlignment="1">
      <alignment horizontal="left" vertical="top" wrapText="1"/>
    </xf>
    <xf numFmtId="0" fontId="20" fillId="0" borderId="0" xfId="0" applyFont="1"/>
    <xf numFmtId="0" fontId="24" fillId="0" borderId="0" xfId="0" applyFont="1" applyAlignment="1">
      <alignment horizontal="justify" vertical="top"/>
    </xf>
    <xf numFmtId="2" fontId="17" fillId="0" borderId="0" xfId="27" applyFont="1" applyAlignment="1">
      <alignment horizontal="justify"/>
    </xf>
    <xf numFmtId="0" fontId="20" fillId="0" borderId="0" xfId="0" applyFont="1" applyAlignment="1">
      <alignment horizontal="center"/>
    </xf>
    <xf numFmtId="0" fontId="20" fillId="0" borderId="0" xfId="0" applyFont="1" applyAlignment="1">
      <alignment horizontal="center" wrapText="1"/>
    </xf>
    <xf numFmtId="49" fontId="24" fillId="0" borderId="0" xfId="0" applyNumberFormat="1" applyFont="1" applyAlignment="1">
      <alignment horizontal="justify" vertical="top" wrapText="1"/>
    </xf>
    <xf numFmtId="167" fontId="18" fillId="0" borderId="0" xfId="30" applyFont="1" applyBorder="1" applyAlignment="1" applyProtection="1">
      <alignment horizontal="left"/>
    </xf>
    <xf numFmtId="2" fontId="17" fillId="0" borderId="0" xfId="27" applyFont="1" applyAlignment="1">
      <alignment horizontal="left" vertical="top" wrapText="1"/>
    </xf>
    <xf numFmtId="1" fontId="20" fillId="0" borderId="0" xfId="27" applyNumberFormat="1" applyFont="1" applyAlignment="1">
      <alignment horizontal="center" vertical="top"/>
    </xf>
    <xf numFmtId="2" fontId="24" fillId="0" borderId="0" xfId="27" applyFont="1" applyAlignment="1">
      <alignment horizontal="justify" vertical="top" wrapText="1"/>
    </xf>
    <xf numFmtId="1" fontId="20" fillId="0" borderId="0" xfId="27" applyNumberFormat="1" applyFont="1" applyAlignment="1">
      <alignment horizontal="center"/>
    </xf>
    <xf numFmtId="2" fontId="24" fillId="0" borderId="0" xfId="27" applyFont="1"/>
    <xf numFmtId="2" fontId="20" fillId="0" borderId="0" xfId="27" applyFont="1" applyAlignment="1">
      <alignment horizontal="justify" wrapText="1"/>
    </xf>
    <xf numFmtId="2" fontId="20" fillId="0" borderId="0" xfId="27" applyFont="1" applyAlignment="1">
      <alignment horizontal="justify" vertical="top" wrapText="1"/>
    </xf>
    <xf numFmtId="2" fontId="18" fillId="0" borderId="4" xfId="27" applyFont="1" applyBorder="1" applyAlignment="1">
      <alignment horizontal="justify" vertical="top" wrapText="1"/>
    </xf>
    <xf numFmtId="2" fontId="17" fillId="0" borderId="5" xfId="27" applyFont="1" applyBorder="1" applyAlignment="1">
      <alignment horizontal="center"/>
    </xf>
    <xf numFmtId="2" fontId="25" fillId="0" borderId="0" xfId="27" applyFont="1" applyAlignment="1">
      <alignment horizontal="justify" vertical="top" wrapText="1"/>
    </xf>
    <xf numFmtId="2" fontId="19" fillId="0" borderId="0" xfId="27" applyFont="1" applyAlignment="1">
      <alignment horizontal="justify" vertical="top" wrapText="1"/>
    </xf>
    <xf numFmtId="2" fontId="19" fillId="0" borderId="0" xfId="27" applyFont="1" applyAlignment="1">
      <alignment horizontal="center"/>
    </xf>
    <xf numFmtId="1" fontId="19" fillId="0" borderId="0" xfId="27" applyNumberFormat="1" applyFont="1" applyAlignment="1">
      <alignment horizontal="center"/>
    </xf>
    <xf numFmtId="2" fontId="19" fillId="0" borderId="7" xfId="27" applyFont="1" applyBorder="1" applyAlignment="1">
      <alignment horizontal="justify" vertical="top" wrapText="1"/>
    </xf>
    <xf numFmtId="2" fontId="19" fillId="0" borderId="7" xfId="27" applyFont="1" applyBorder="1" applyAlignment="1">
      <alignment horizontal="center"/>
    </xf>
    <xf numFmtId="2" fontId="18" fillId="0" borderId="0" xfId="27" applyFont="1" applyAlignment="1">
      <alignment horizontal="justify" vertical="top" wrapText="1"/>
    </xf>
    <xf numFmtId="2" fontId="26" fillId="0" borderId="0" xfId="27" applyFont="1" applyAlignment="1">
      <alignment horizontal="right"/>
    </xf>
    <xf numFmtId="2" fontId="2" fillId="0" borderId="0" xfId="27" applyFont="1" applyAlignment="1">
      <alignment horizontal="right"/>
    </xf>
    <xf numFmtId="1" fontId="20" fillId="0" borderId="0" xfId="27" applyNumberFormat="1" applyFont="1" applyAlignment="1">
      <alignment horizontal="justify" vertical="top" wrapText="1"/>
    </xf>
    <xf numFmtId="1" fontId="20" fillId="0" borderId="0" xfId="27" applyNumberFormat="1" applyFont="1"/>
    <xf numFmtId="1" fontId="20" fillId="0" borderId="0" xfId="27" applyNumberFormat="1" applyFont="1" applyAlignment="1">
      <alignment horizontal="center" vertical="top" wrapText="1"/>
    </xf>
    <xf numFmtId="1" fontId="20" fillId="0" borderId="0" xfId="27" applyNumberFormat="1" applyFont="1" applyAlignment="1">
      <alignment horizontal="center" wrapText="1"/>
    </xf>
    <xf numFmtId="0" fontId="19" fillId="0" borderId="0" xfId="0" applyFont="1" applyBorder="1" applyAlignment="1">
      <alignment horizontal="justify" vertical="top" wrapText="1"/>
    </xf>
    <xf numFmtId="0" fontId="20" fillId="0" borderId="3" xfId="0" applyFont="1" applyBorder="1" applyAlignment="1">
      <alignment horizontal="justify" vertical="top" wrapText="1"/>
    </xf>
    <xf numFmtId="167" fontId="19" fillId="0" borderId="4" xfId="30" applyFont="1" applyBorder="1" applyAlignment="1" applyProtection="1">
      <alignment horizontal="left"/>
    </xf>
    <xf numFmtId="0" fontId="20" fillId="0" borderId="5" xfId="0" applyFont="1" applyBorder="1" applyAlignment="1">
      <alignment horizontal="center"/>
    </xf>
    <xf numFmtId="0" fontId="19" fillId="0" borderId="4" xfId="0" applyFont="1" applyBorder="1" applyAlignment="1">
      <alignment horizontal="left" vertical="top"/>
    </xf>
    <xf numFmtId="0" fontId="20" fillId="0" borderId="0" xfId="0" applyFont="1" applyBorder="1" applyAlignment="1">
      <alignment horizontal="justify" vertical="top" wrapText="1"/>
    </xf>
    <xf numFmtId="1" fontId="20" fillId="0" borderId="0" xfId="0" applyNumberFormat="1" applyFont="1" applyAlignment="1">
      <alignment horizontal="center" vertical="top" wrapText="1"/>
    </xf>
    <xf numFmtId="0" fontId="19" fillId="0" borderId="4" xfId="0" applyFont="1" applyBorder="1" applyAlignment="1">
      <alignment horizontal="left"/>
    </xf>
    <xf numFmtId="1" fontId="19" fillId="0" borderId="4" xfId="27" applyNumberFormat="1" applyFont="1" applyBorder="1" applyAlignment="1">
      <alignment horizontal="justify" vertical="top" wrapText="1"/>
    </xf>
    <xf numFmtId="1" fontId="19" fillId="0" borderId="5" xfId="27" applyNumberFormat="1" applyFont="1" applyBorder="1" applyAlignment="1">
      <alignment horizontal="center"/>
    </xf>
    <xf numFmtId="1" fontId="20" fillId="0" borderId="0" xfId="27" applyNumberFormat="1" applyFont="1" applyAlignment="1">
      <alignment horizontal="justify"/>
    </xf>
    <xf numFmtId="1" fontId="25" fillId="0" borderId="0" xfId="27" applyNumberFormat="1" applyFont="1" applyAlignment="1">
      <alignment horizontal="justify" vertical="top" wrapText="1"/>
    </xf>
    <xf numFmtId="1" fontId="19" fillId="0" borderId="0" xfId="27" applyNumberFormat="1" applyFont="1" applyAlignment="1">
      <alignment horizontal="justify" vertical="top" wrapText="1"/>
    </xf>
    <xf numFmtId="1" fontId="19" fillId="0" borderId="7" xfId="27" applyNumberFormat="1" applyFont="1" applyBorder="1" applyAlignment="1">
      <alignment horizontal="justify" vertical="top" wrapText="1"/>
    </xf>
    <xf numFmtId="1" fontId="20" fillId="0" borderId="7" xfId="27" applyNumberFormat="1" applyFont="1" applyBorder="1" applyAlignment="1">
      <alignment horizontal="center"/>
    </xf>
    <xf numFmtId="1" fontId="26" fillId="0" borderId="0" xfId="27" applyNumberFormat="1" applyFont="1" applyAlignment="1">
      <alignment horizontal="right"/>
    </xf>
    <xf numFmtId="1" fontId="2" fillId="0" borderId="0" xfId="27" applyNumberFormat="1" applyFont="1" applyAlignment="1">
      <alignment horizontal="right"/>
    </xf>
    <xf numFmtId="0" fontId="5" fillId="0" borderId="3" xfId="19" applyNumberFormat="1" applyFont="1" applyBorder="1" applyAlignment="1">
      <alignment horizontal="left" vertical="top" wrapText="1"/>
    </xf>
    <xf numFmtId="0" fontId="5" fillId="0" borderId="12" xfId="19" applyNumberFormat="1" applyFont="1" applyBorder="1" applyAlignment="1">
      <alignment horizontal="left" vertical="top" wrapText="1"/>
    </xf>
    <xf numFmtId="0" fontId="5" fillId="0" borderId="15" xfId="19" applyNumberFormat="1" applyFont="1" applyBorder="1" applyAlignment="1">
      <alignment horizontal="left" vertical="top" wrapText="1"/>
    </xf>
    <xf numFmtId="0" fontId="5" fillId="0" borderId="3" xfId="19" applyNumberFormat="1" applyFont="1" applyBorder="1" applyAlignment="1">
      <alignment horizontal="right" vertical="top" wrapText="1"/>
    </xf>
    <xf numFmtId="0" fontId="5" fillId="0" borderId="0" xfId="19" applyNumberFormat="1" applyFont="1" applyAlignment="1">
      <alignment horizontal="right" vertical="top" wrapText="1"/>
    </xf>
    <xf numFmtId="0" fontId="5" fillId="0" borderId="12" xfId="19" applyNumberFormat="1" applyFont="1" applyBorder="1" applyAlignment="1">
      <alignment horizontal="right" vertical="top" wrapText="1"/>
    </xf>
    <xf numFmtId="0" fontId="5" fillId="0" borderId="0" xfId="19" applyNumberFormat="1" applyFont="1">
      <alignment wrapText="1"/>
    </xf>
    <xf numFmtId="0" fontId="20" fillId="0" borderId="0" xfId="27" applyNumberFormat="1" applyFont="1" applyAlignment="1">
      <alignment horizontal="justify" vertical="top"/>
    </xf>
    <xf numFmtId="0" fontId="24" fillId="0" borderId="0" xfId="0" applyFont="1" applyAlignment="1">
      <alignment horizontal="justify" vertical="center" wrapText="1"/>
    </xf>
    <xf numFmtId="0" fontId="24" fillId="0" borderId="0" xfId="0" applyFont="1" applyAlignment="1" applyProtection="1">
      <alignment horizontal="justify" vertical="center" wrapText="1"/>
      <protection locked="0"/>
    </xf>
    <xf numFmtId="0" fontId="24" fillId="0" borderId="0" xfId="0" applyFont="1" applyAlignment="1" applyProtection="1">
      <alignment horizontal="justify" vertical="top" wrapText="1"/>
      <protection locked="0"/>
    </xf>
    <xf numFmtId="2" fontId="24" fillId="0" borderId="0" xfId="27" applyFont="1" applyAlignment="1" applyProtection="1">
      <alignment horizontal="justify" vertical="top" wrapText="1"/>
      <protection locked="0"/>
    </xf>
    <xf numFmtId="2" fontId="20" fillId="0" borderId="0" xfId="27" applyFont="1" applyAlignment="1" applyProtection="1">
      <alignment horizontal="justify" vertical="top" wrapText="1"/>
      <protection locked="0"/>
    </xf>
    <xf numFmtId="1" fontId="19" fillId="0" borderId="0" xfId="27" applyNumberFormat="1" applyFont="1" applyBorder="1" applyAlignment="1">
      <alignment horizontal="left" vertical="top" wrapText="1"/>
    </xf>
    <xf numFmtId="4" fontId="29" fillId="0" borderId="13" xfId="19" applyNumberFormat="1" applyFont="1" applyFill="1" applyBorder="1" applyAlignment="1">
      <alignment horizontal="right" wrapText="1"/>
    </xf>
    <xf numFmtId="4" fontId="29" fillId="0" borderId="0" xfId="19" applyNumberFormat="1" applyFont="1" applyFill="1" applyBorder="1" applyAlignment="1">
      <alignment horizontal="right" wrapText="1"/>
    </xf>
    <xf numFmtId="4" fontId="29" fillId="0" borderId="0" xfId="19" applyNumberFormat="1" applyFont="1" applyFill="1" applyBorder="1" applyAlignment="1">
      <alignment horizontal="right" vertical="top" wrapText="1"/>
    </xf>
    <xf numFmtId="4" fontId="29" fillId="0" borderId="13" xfId="19" applyNumberFormat="1" applyFont="1" applyFill="1" applyBorder="1" applyAlignment="1">
      <alignment horizontal="right"/>
    </xf>
    <xf numFmtId="0" fontId="29" fillId="0" borderId="0" xfId="19" applyFont="1" applyFill="1" applyBorder="1">
      <alignment wrapText="1"/>
    </xf>
    <xf numFmtId="4" fontId="29" fillId="0" borderId="13" xfId="19" applyNumberFormat="1" applyFont="1" applyFill="1" applyBorder="1">
      <alignment wrapText="1"/>
    </xf>
    <xf numFmtId="0" fontId="30" fillId="0" borderId="0" xfId="0" applyFont="1" applyFill="1" applyBorder="1" applyAlignment="1">
      <alignment vertical="top"/>
    </xf>
    <xf numFmtId="0" fontId="30" fillId="0" borderId="0" xfId="0" applyFont="1" applyFill="1" applyBorder="1" applyAlignment="1">
      <alignment vertical="center"/>
    </xf>
    <xf numFmtId="0" fontId="30" fillId="0" borderId="0" xfId="0" applyFont="1" applyFill="1" applyBorder="1" applyAlignment="1">
      <alignment vertical="center" wrapText="1"/>
    </xf>
    <xf numFmtId="4" fontId="30" fillId="0" borderId="13" xfId="10" applyNumberFormat="1" applyFont="1" applyFill="1" applyBorder="1" applyAlignment="1">
      <alignment vertical="top"/>
    </xf>
    <xf numFmtId="49" fontId="30" fillId="0" borderId="13" xfId="0" applyNumberFormat="1" applyFont="1" applyFill="1" applyBorder="1" applyAlignment="1">
      <alignment vertical="top"/>
    </xf>
    <xf numFmtId="0" fontId="30" fillId="0" borderId="0" xfId="15" applyFont="1" applyFill="1" applyBorder="1" applyAlignment="1">
      <alignment horizontal="left" vertical="top"/>
    </xf>
    <xf numFmtId="49" fontId="30" fillId="0" borderId="0" xfId="0" applyNumberFormat="1" applyFont="1" applyFill="1" applyBorder="1" applyAlignment="1">
      <alignment horizontal="left" vertical="top" wrapText="1"/>
    </xf>
    <xf numFmtId="0" fontId="30" fillId="0" borderId="0" xfId="10" applyFont="1" applyFill="1" applyBorder="1" applyAlignment="1">
      <alignment horizontal="left" vertical="top" wrapText="1"/>
    </xf>
    <xf numFmtId="0" fontId="30" fillId="0" borderId="0" xfId="10" applyFont="1" applyFill="1" applyBorder="1" applyAlignment="1">
      <alignment vertical="top"/>
    </xf>
    <xf numFmtId="0" fontId="29" fillId="0" borderId="13" xfId="19" applyFont="1" applyBorder="1">
      <alignment wrapText="1"/>
    </xf>
    <xf numFmtId="4" fontId="31" fillId="0" borderId="13" xfId="19" applyNumberFormat="1" applyFont="1" applyBorder="1" applyAlignment="1">
      <alignment vertical="center"/>
    </xf>
    <xf numFmtId="0" fontId="29" fillId="0" borderId="0" xfId="19" applyFont="1" applyBorder="1">
      <alignment wrapText="1"/>
    </xf>
    <xf numFmtId="4" fontId="29" fillId="0" borderId="13" xfId="19" applyNumberFormat="1" applyFont="1" applyBorder="1" applyAlignment="1">
      <alignment horizontal="right"/>
    </xf>
    <xf numFmtId="4" fontId="29" fillId="0" borderId="0" xfId="19" applyNumberFormat="1" applyFont="1" applyAlignment="1">
      <alignment horizontal="right"/>
    </xf>
    <xf numFmtId="4" fontId="29" fillId="0" borderId="0" xfId="19" applyNumberFormat="1" applyFont="1" applyAlignment="1">
      <alignment horizontal="right" vertical="top" wrapText="1"/>
    </xf>
    <xf numFmtId="4" fontId="29" fillId="0" borderId="0" xfId="19" applyNumberFormat="1" applyFont="1" applyAlignment="1">
      <alignment horizontal="right" wrapText="1"/>
    </xf>
    <xf numFmtId="4" fontId="29" fillId="0" borderId="0" xfId="19" applyNumberFormat="1" applyFont="1" applyAlignment="1" applyProtection="1">
      <alignment horizontal="right" wrapText="1"/>
      <protection locked="0"/>
    </xf>
    <xf numFmtId="169" fontId="29" fillId="0" borderId="3" xfId="19" applyNumberFormat="1" applyFont="1" applyBorder="1" applyProtection="1">
      <alignment wrapText="1"/>
      <protection locked="0"/>
    </xf>
    <xf numFmtId="4" fontId="29" fillId="0" borderId="13" xfId="19" applyNumberFormat="1" applyFont="1" applyBorder="1" applyAlignment="1">
      <alignment horizontal="center"/>
    </xf>
    <xf numFmtId="169" fontId="29" fillId="0" borderId="0" xfId="19" applyNumberFormat="1" applyFont="1" applyProtection="1">
      <alignment wrapText="1"/>
      <protection locked="0"/>
    </xf>
    <xf numFmtId="169" fontId="29" fillId="0" borderId="0" xfId="19" applyNumberFormat="1" applyFont="1" applyAlignment="1">
      <alignment horizontal="right" wrapText="1"/>
    </xf>
    <xf numFmtId="0" fontId="29" fillId="0" borderId="0" xfId="19" applyFont="1" applyProtection="1">
      <alignment wrapText="1"/>
      <protection locked="0"/>
    </xf>
    <xf numFmtId="0" fontId="29" fillId="0" borderId="0" xfId="19" applyFont="1">
      <alignment wrapText="1"/>
    </xf>
    <xf numFmtId="169" fontId="29" fillId="0" borderId="0" xfId="19" applyNumberFormat="1" applyFont="1" applyBorder="1" applyProtection="1">
      <alignment wrapText="1"/>
      <protection locked="0"/>
    </xf>
    <xf numFmtId="169" fontId="29" fillId="0" borderId="0" xfId="19" applyNumberFormat="1" applyFont="1" applyBorder="1" applyAlignment="1">
      <alignment horizontal="right" wrapText="1"/>
    </xf>
    <xf numFmtId="169" fontId="29" fillId="0" borderId="0" xfId="19" applyNumberFormat="1" applyFont="1">
      <alignment wrapText="1"/>
    </xf>
    <xf numFmtId="4" fontId="29" fillId="0" borderId="13" xfId="19" applyNumberFormat="1" applyFont="1" applyBorder="1" applyAlignment="1">
      <alignment horizontal="right" wrapText="1"/>
    </xf>
    <xf numFmtId="4" fontId="29" fillId="9" borderId="4" xfId="19" applyNumberFormat="1" applyFont="1" applyFill="1" applyBorder="1" applyAlignment="1">
      <alignment horizontal="right" vertical="top" wrapText="1"/>
    </xf>
    <xf numFmtId="4" fontId="29" fillId="5" borderId="4" xfId="19" applyNumberFormat="1" applyFont="1" applyFill="1" applyBorder="1" applyAlignment="1">
      <alignment horizontal="right" vertical="top" wrapText="1"/>
    </xf>
    <xf numFmtId="4" fontId="29" fillId="0" borderId="3" xfId="19" applyNumberFormat="1" applyFont="1" applyBorder="1" applyAlignment="1" applyProtection="1">
      <alignment horizontal="right" wrapText="1"/>
      <protection locked="0"/>
    </xf>
    <xf numFmtId="4" fontId="29" fillId="6" borderId="4" xfId="19" applyNumberFormat="1" applyFont="1" applyFill="1" applyBorder="1" applyAlignment="1">
      <alignment horizontal="right" vertical="top" wrapText="1"/>
    </xf>
    <xf numFmtId="4" fontId="29" fillId="7" borderId="4" xfId="19" applyNumberFormat="1" applyFont="1" applyFill="1" applyBorder="1" applyAlignment="1">
      <alignment horizontal="right" vertical="top" wrapText="1"/>
    </xf>
    <xf numFmtId="4" fontId="30" fillId="9" borderId="4" xfId="19" applyNumberFormat="1" applyFont="1" applyFill="1" applyBorder="1" applyAlignment="1">
      <alignment horizontal="right"/>
    </xf>
    <xf numFmtId="4" fontId="30" fillId="9" borderId="5" xfId="19" applyNumberFormat="1" applyFont="1" applyFill="1" applyBorder="1" applyAlignment="1">
      <alignment horizontal="right" wrapText="1"/>
    </xf>
    <xf numFmtId="4" fontId="30" fillId="9" borderId="8" xfId="19" applyNumberFormat="1" applyFont="1" applyFill="1" applyBorder="1" applyAlignment="1">
      <alignment horizontal="right" vertical="top" wrapText="1"/>
    </xf>
    <xf numFmtId="4" fontId="30" fillId="0" borderId="13" xfId="19" applyNumberFormat="1" applyFont="1" applyBorder="1" applyAlignment="1">
      <alignment horizontal="right"/>
    </xf>
    <xf numFmtId="4" fontId="30" fillId="0" borderId="0" xfId="19" applyNumberFormat="1" applyFont="1" applyAlignment="1">
      <alignment horizontal="right" wrapText="1"/>
    </xf>
    <xf numFmtId="4" fontId="30" fillId="0" borderId="0" xfId="19" applyNumberFormat="1" applyFont="1" applyAlignment="1">
      <alignment horizontal="right" vertical="top" wrapText="1"/>
    </xf>
    <xf numFmtId="4" fontId="29" fillId="0" borderId="0" xfId="19" applyNumberFormat="1" applyFont="1" applyBorder="1" applyAlignment="1">
      <alignment horizontal="right" wrapText="1"/>
    </xf>
    <xf numFmtId="4" fontId="29" fillId="0" borderId="6" xfId="19" applyNumberFormat="1" applyFont="1" applyBorder="1" applyAlignment="1">
      <alignment horizontal="center"/>
    </xf>
    <xf numFmtId="4" fontId="29" fillId="0" borderId="7" xfId="19" applyNumberFormat="1" applyFont="1" applyBorder="1" applyAlignment="1">
      <alignment horizontal="right" wrapText="1"/>
    </xf>
    <xf numFmtId="4" fontId="29" fillId="0" borderId="1" xfId="19" applyNumberFormat="1" applyFont="1" applyBorder="1" applyAlignment="1">
      <alignment horizontal="center"/>
    </xf>
    <xf numFmtId="4" fontId="29" fillId="0" borderId="2" xfId="19" applyNumberFormat="1" applyFont="1" applyBorder="1" applyAlignment="1">
      <alignment horizontal="right" wrapText="1"/>
    </xf>
    <xf numFmtId="4" fontId="29" fillId="9" borderId="4" xfId="19" applyNumberFormat="1" applyFont="1" applyFill="1" applyBorder="1" applyAlignment="1">
      <alignment horizontal="right" vertical="top"/>
    </xf>
    <xf numFmtId="4" fontId="30" fillId="5" borderId="4" xfId="19" applyNumberFormat="1" applyFont="1" applyFill="1" applyBorder="1" applyAlignment="1">
      <alignment horizontal="right"/>
    </xf>
    <xf numFmtId="4" fontId="30" fillId="5" borderId="5" xfId="19" applyNumberFormat="1" applyFont="1" applyFill="1" applyBorder="1" applyAlignment="1" applyProtection="1">
      <alignment horizontal="right" wrapText="1"/>
      <protection locked="0"/>
    </xf>
    <xf numFmtId="4" fontId="30" fillId="5" borderId="8" xfId="19" applyNumberFormat="1" applyFont="1" applyFill="1" applyBorder="1" applyAlignment="1">
      <alignment horizontal="right" vertical="top" wrapText="1"/>
    </xf>
    <xf numFmtId="4" fontId="30" fillId="0" borderId="0" xfId="19" applyNumberFormat="1" applyFont="1" applyAlignment="1" applyProtection="1">
      <alignment horizontal="right" wrapText="1"/>
      <protection locked="0"/>
    </xf>
    <xf numFmtId="4" fontId="29" fillId="0" borderId="0" xfId="19" applyNumberFormat="1" applyFont="1" applyBorder="1" applyAlignment="1" applyProtection="1">
      <alignment horizontal="right" wrapText="1"/>
      <protection locked="0"/>
    </xf>
    <xf numFmtId="4" fontId="29" fillId="5" borderId="4" xfId="19" applyNumberFormat="1" applyFont="1" applyFill="1" applyBorder="1" applyAlignment="1">
      <alignment horizontal="right" vertical="top"/>
    </xf>
    <xf numFmtId="4" fontId="29" fillId="0" borderId="13" xfId="19" applyNumberFormat="1" applyFont="1" applyBorder="1">
      <alignment wrapText="1"/>
    </xf>
    <xf numFmtId="4" fontId="29" fillId="6" borderId="4" xfId="19" applyNumberFormat="1" applyFont="1" applyFill="1" applyBorder="1" applyAlignment="1">
      <alignment horizontal="right"/>
    </xf>
    <xf numFmtId="4" fontId="29" fillId="6" borderId="5" xfId="19" applyNumberFormat="1" applyFont="1" applyFill="1" applyBorder="1" applyAlignment="1" applyProtection="1">
      <alignment horizontal="right" wrapText="1"/>
      <protection locked="0"/>
    </xf>
    <xf numFmtId="4" fontId="29" fillId="6" borderId="8" xfId="19" applyNumberFormat="1" applyFont="1" applyFill="1" applyBorder="1" applyAlignment="1">
      <alignment horizontal="right" wrapText="1"/>
    </xf>
    <xf numFmtId="4" fontId="29" fillId="6" borderId="4" xfId="19" applyNumberFormat="1" applyFont="1" applyFill="1" applyBorder="1" applyAlignment="1">
      <alignment horizontal="right" vertical="top"/>
    </xf>
    <xf numFmtId="4" fontId="29" fillId="7" borderId="4" xfId="19" applyNumberFormat="1" applyFont="1" applyFill="1" applyBorder="1" applyAlignment="1">
      <alignment horizontal="right"/>
    </xf>
    <xf numFmtId="4" fontId="29" fillId="7" borderId="5" xfId="19" applyNumberFormat="1" applyFont="1" applyFill="1" applyBorder="1" applyAlignment="1" applyProtection="1">
      <alignment horizontal="right" wrapText="1"/>
      <protection locked="0"/>
    </xf>
    <xf numFmtId="4" fontId="29" fillId="7" borderId="8" xfId="19" applyNumberFormat="1" applyFont="1" applyFill="1" applyBorder="1" applyAlignment="1">
      <alignment horizontal="right" wrapText="1"/>
    </xf>
    <xf numFmtId="4" fontId="29" fillId="7" borderId="4" xfId="19" applyNumberFormat="1" applyFont="1" applyFill="1" applyBorder="1" applyAlignment="1">
      <alignment horizontal="right" vertical="top"/>
    </xf>
    <xf numFmtId="4" fontId="29" fillId="9" borderId="4" xfId="19" applyNumberFormat="1" applyFont="1" applyFill="1" applyBorder="1" applyAlignment="1">
      <alignment horizontal="right"/>
    </xf>
    <xf numFmtId="4" fontId="29" fillId="9" borderId="5" xfId="19" applyNumberFormat="1" applyFont="1" applyFill="1" applyBorder="1" applyAlignment="1" applyProtection="1">
      <alignment horizontal="right" wrapText="1"/>
      <protection locked="0"/>
    </xf>
    <xf numFmtId="4" fontId="29" fillId="9" borderId="8" xfId="19" applyNumberFormat="1" applyFont="1" applyFill="1" applyBorder="1" applyAlignment="1">
      <alignment horizontal="right" wrapText="1"/>
    </xf>
    <xf numFmtId="4" fontId="30" fillId="0" borderId="13" xfId="19" applyNumberFormat="1" applyFont="1" applyBorder="1" applyAlignment="1"/>
    <xf numFmtId="4" fontId="6" fillId="0" borderId="3" xfId="19" applyNumberFormat="1" applyFont="1" applyBorder="1" applyAlignment="1" applyProtection="1">
      <alignment horizontal="right" wrapText="1"/>
      <protection locked="0"/>
    </xf>
    <xf numFmtId="0" fontId="5" fillId="0" borderId="3" xfId="19" applyFont="1" applyBorder="1" applyAlignment="1">
      <alignment horizontal="center" vertical="center"/>
    </xf>
    <xf numFmtId="4" fontId="32" fillId="0" borderId="0" xfId="27" applyNumberFormat="1" applyFont="1" applyBorder="1" applyAlignment="1">
      <alignment horizontal="center"/>
    </xf>
    <xf numFmtId="4" fontId="32" fillId="0" borderId="0" xfId="27" applyNumberFormat="1" applyFont="1" applyBorder="1" applyAlignment="1">
      <alignment horizontal="right"/>
    </xf>
    <xf numFmtId="4" fontId="33" fillId="0" borderId="0" xfId="27" applyNumberFormat="1" applyFont="1" applyAlignment="1">
      <alignment horizontal="center"/>
    </xf>
    <xf numFmtId="4" fontId="33" fillId="0" borderId="0" xfId="27" applyNumberFormat="1" applyFont="1" applyAlignment="1">
      <alignment horizontal="right"/>
    </xf>
    <xf numFmtId="0" fontId="5" fillId="0" borderId="0" xfId="19" applyFont="1" applyBorder="1" applyAlignment="1">
      <alignment wrapText="1"/>
    </xf>
    <xf numFmtId="4" fontId="32" fillId="0" borderId="13" xfId="27" applyNumberFormat="1" applyFont="1" applyBorder="1" applyAlignment="1">
      <alignment horizontal="center"/>
    </xf>
    <xf numFmtId="4" fontId="33" fillId="0" borderId="13" xfId="27" applyNumberFormat="1" applyFont="1" applyBorder="1" applyAlignment="1">
      <alignment horizontal="center"/>
    </xf>
    <xf numFmtId="0" fontId="34" fillId="0" borderId="10" xfId="19" applyFont="1" applyBorder="1" applyAlignment="1">
      <alignment horizontal="left" vertical="top" wrapText="1" shrinkToFit="1"/>
    </xf>
    <xf numFmtId="4" fontId="13" fillId="0" borderId="0" xfId="19" applyNumberFormat="1" applyFont="1">
      <alignment wrapText="1"/>
    </xf>
    <xf numFmtId="0" fontId="11" fillId="0" borderId="0" xfId="10" applyFont="1" applyAlignment="1">
      <alignment vertical="center"/>
    </xf>
    <xf numFmtId="0" fontId="35" fillId="0" borderId="0" xfId="0" applyFont="1" applyAlignment="1">
      <alignment horizontal="right" vertical="top" wrapText="1"/>
    </xf>
    <xf numFmtId="0" fontId="35" fillId="0" borderId="0" xfId="0" applyFont="1" applyAlignment="1">
      <alignment horizontal="justify" vertical="justify" wrapText="1"/>
    </xf>
    <xf numFmtId="0" fontId="35" fillId="0" borderId="0" xfId="0" applyFont="1" applyAlignment="1">
      <alignment horizontal="center" wrapText="1"/>
    </xf>
    <xf numFmtId="4" fontId="35" fillId="0" borderId="0" xfId="0" applyNumberFormat="1" applyFont="1" applyAlignment="1">
      <alignment horizontal="right"/>
    </xf>
    <xf numFmtId="4" fontId="35" fillId="0" borderId="0" xfId="0" applyNumberFormat="1" applyFont="1" applyAlignment="1">
      <alignment horizontal="right" wrapText="1"/>
    </xf>
    <xf numFmtId="171" fontId="35" fillId="0" borderId="0" xfId="0" applyNumberFormat="1" applyFont="1" applyAlignment="1">
      <alignment horizontal="right" wrapText="1"/>
    </xf>
    <xf numFmtId="0" fontId="11" fillId="0" borderId="13" xfId="19" applyNumberFormat="1" applyFont="1" applyFill="1" applyBorder="1">
      <alignment wrapText="1"/>
    </xf>
    <xf numFmtId="4" fontId="11" fillId="0" borderId="13" xfId="19" applyNumberFormat="1" applyFont="1" applyFill="1" applyBorder="1">
      <alignment wrapText="1"/>
    </xf>
    <xf numFmtId="4" fontId="37" fillId="8" borderId="3" xfId="19" applyNumberFormat="1" applyFont="1" applyFill="1" applyBorder="1" applyAlignment="1">
      <alignment horizontal="center" vertical="center"/>
    </xf>
    <xf numFmtId="4" fontId="37" fillId="8" borderId="3" xfId="19" applyNumberFormat="1" applyFont="1" applyFill="1" applyBorder="1" applyAlignment="1">
      <alignment horizontal="center" vertical="center" wrapText="1"/>
    </xf>
    <xf numFmtId="4" fontId="34" fillId="0" borderId="13" xfId="19" applyNumberFormat="1" applyFont="1" applyBorder="1" applyAlignment="1">
      <alignment horizontal="center" vertical="center"/>
    </xf>
    <xf numFmtId="4" fontId="34" fillId="0" borderId="0" xfId="19" applyNumberFormat="1" applyFont="1" applyAlignment="1">
      <alignment horizontal="center" vertical="center"/>
    </xf>
    <xf numFmtId="4" fontId="34" fillId="0" borderId="0" xfId="19" applyNumberFormat="1" applyFont="1" applyAlignment="1">
      <alignment horizontal="center" vertical="center" wrapText="1"/>
    </xf>
    <xf numFmtId="4" fontId="34" fillId="0" borderId="3" xfId="19" applyNumberFormat="1" applyFont="1" applyBorder="1" applyAlignment="1">
      <alignment horizontal="center"/>
    </xf>
    <xf numFmtId="169" fontId="34" fillId="0" borderId="3" xfId="19" applyNumberFormat="1" applyFont="1" applyBorder="1" applyAlignment="1">
      <alignment horizontal="right" wrapText="1"/>
    </xf>
    <xf numFmtId="4" fontId="5" fillId="9" borderId="5" xfId="19" applyNumberFormat="1" applyFont="1" applyFill="1" applyBorder="1" applyAlignment="1">
      <alignment horizontal="right" vertical="top" wrapText="1"/>
    </xf>
    <xf numFmtId="4" fontId="5" fillId="9" borderId="3" xfId="19" applyNumberFormat="1" applyFont="1" applyFill="1" applyBorder="1" applyAlignment="1">
      <alignment horizontal="right" vertical="top" wrapText="1"/>
    </xf>
    <xf numFmtId="169" fontId="34" fillId="0" borderId="3" xfId="19" applyNumberFormat="1" applyFont="1" applyBorder="1" applyProtection="1">
      <alignment wrapText="1"/>
      <protection locked="0"/>
    </xf>
    <xf numFmtId="4" fontId="5" fillId="5" borderId="3" xfId="19" applyNumberFormat="1" applyFont="1" applyFill="1" applyBorder="1" applyAlignment="1">
      <alignment horizontal="right" vertical="top" wrapText="1"/>
    </xf>
    <xf numFmtId="4" fontId="34" fillId="0" borderId="3" xfId="19" applyNumberFormat="1" applyFont="1" applyBorder="1" applyAlignment="1">
      <alignment horizontal="right" wrapText="1"/>
    </xf>
    <xf numFmtId="4" fontId="34" fillId="0" borderId="3" xfId="19" applyNumberFormat="1" applyFont="1" applyBorder="1" applyAlignment="1" applyProtection="1">
      <alignment horizontal="right" wrapText="1"/>
      <protection locked="0"/>
    </xf>
    <xf numFmtId="4" fontId="34" fillId="6" borderId="5" xfId="19" applyNumberFormat="1" applyFont="1" applyFill="1" applyBorder="1" applyAlignment="1">
      <alignment horizontal="right" vertical="top" wrapText="1"/>
    </xf>
    <xf numFmtId="4" fontId="34" fillId="6" borderId="3" xfId="19" applyNumberFormat="1" applyFont="1" applyFill="1" applyBorder="1" applyAlignment="1">
      <alignment horizontal="right" vertical="top" wrapText="1"/>
    </xf>
    <xf numFmtId="4" fontId="34" fillId="7" borderId="5" xfId="19" applyNumberFormat="1" applyFont="1" applyFill="1" applyBorder="1" applyAlignment="1">
      <alignment horizontal="right" vertical="top" wrapText="1"/>
    </xf>
    <xf numFmtId="4" fontId="34" fillId="7" borderId="3" xfId="19" applyNumberFormat="1" applyFont="1" applyFill="1" applyBorder="1" applyAlignment="1">
      <alignment horizontal="right" vertical="top" wrapText="1"/>
    </xf>
    <xf numFmtId="4" fontId="5" fillId="0" borderId="3" xfId="19" applyNumberFormat="1" applyFont="1" applyBorder="1" applyAlignment="1" applyProtection="1">
      <alignment horizontal="right" wrapText="1"/>
      <protection locked="0"/>
    </xf>
    <xf numFmtId="4" fontId="5" fillId="0" borderId="3" xfId="19" applyNumberFormat="1" applyFont="1" applyBorder="1" applyAlignment="1">
      <alignment horizontal="center"/>
    </xf>
    <xf numFmtId="4" fontId="5" fillId="0" borderId="3" xfId="19" applyNumberFormat="1" applyFont="1" applyBorder="1" applyAlignment="1">
      <alignment horizontal="right" wrapText="1"/>
    </xf>
    <xf numFmtId="4" fontId="34" fillId="9" borderId="8" xfId="19" applyNumberFormat="1" applyFont="1" applyFill="1" applyBorder="1" applyAlignment="1" applyProtection="1">
      <alignment horizontal="right" vertical="top" wrapText="1"/>
      <protection locked="0"/>
    </xf>
    <xf numFmtId="4" fontId="34" fillId="9" borderId="3" xfId="19" applyNumberFormat="1" applyFont="1" applyFill="1" applyBorder="1" applyAlignment="1">
      <alignment horizontal="right" vertical="top" wrapText="1"/>
    </xf>
    <xf numFmtId="4" fontId="34" fillId="5" borderId="8" xfId="19" applyNumberFormat="1" applyFont="1" applyFill="1" applyBorder="1" applyAlignment="1" applyProtection="1">
      <alignment horizontal="right" vertical="top" wrapText="1"/>
      <protection locked="0"/>
    </xf>
    <xf numFmtId="4" fontId="34" fillId="5" borderId="3" xfId="19" applyNumberFormat="1" applyFont="1" applyFill="1" applyBorder="1" applyAlignment="1">
      <alignment horizontal="right" vertical="top" wrapText="1"/>
    </xf>
    <xf numFmtId="4" fontId="34" fillId="6" borderId="8" xfId="19" applyNumberFormat="1" applyFont="1" applyFill="1" applyBorder="1" applyAlignment="1" applyProtection="1">
      <alignment horizontal="right" vertical="top" wrapText="1"/>
      <protection locked="0"/>
    </xf>
    <xf numFmtId="169" fontId="5" fillId="0" borderId="3" xfId="19" applyNumberFormat="1" applyFont="1" applyBorder="1" applyProtection="1">
      <alignment wrapText="1"/>
      <protection locked="0"/>
    </xf>
    <xf numFmtId="169" fontId="5" fillId="0" borderId="3" xfId="19" applyNumberFormat="1" applyFont="1" applyBorder="1" applyAlignment="1">
      <alignment horizontal="right" wrapText="1"/>
    </xf>
    <xf numFmtId="4" fontId="5" fillId="7" borderId="8" xfId="19" applyNumberFormat="1" applyFont="1" applyFill="1" applyBorder="1" applyAlignment="1" applyProtection="1">
      <alignment horizontal="right" vertical="top" wrapText="1"/>
      <protection locked="0"/>
    </xf>
    <xf numFmtId="4" fontId="5" fillId="7" borderId="3" xfId="19" applyNumberFormat="1" applyFont="1" applyFill="1" applyBorder="1" applyAlignment="1">
      <alignment horizontal="right" vertical="top" wrapText="1"/>
    </xf>
    <xf numFmtId="0" fontId="34" fillId="0" borderId="13" xfId="19" applyFont="1" applyBorder="1">
      <alignment wrapText="1"/>
    </xf>
    <xf numFmtId="0" fontId="34" fillId="0" borderId="0" xfId="19" applyFont="1" applyProtection="1">
      <alignment wrapText="1"/>
      <protection locked="0"/>
    </xf>
    <xf numFmtId="0" fontId="34" fillId="0" borderId="0" xfId="19" applyFont="1">
      <alignment wrapText="1"/>
    </xf>
    <xf numFmtId="4" fontId="34" fillId="0" borderId="13" xfId="19" applyNumberFormat="1" applyFont="1" applyBorder="1" applyAlignment="1">
      <alignment horizontal="right"/>
    </xf>
    <xf numFmtId="4" fontId="34" fillId="0" borderId="0" xfId="19" applyNumberFormat="1" applyFont="1" applyAlignment="1" applyProtection="1">
      <alignment horizontal="right" wrapText="1"/>
      <protection locked="0"/>
    </xf>
    <xf numFmtId="4" fontId="34" fillId="0" borderId="0" xfId="19" applyNumberFormat="1" applyFont="1" applyAlignment="1">
      <alignment horizontal="right" wrapText="1"/>
    </xf>
    <xf numFmtId="4" fontId="34" fillId="0" borderId="13" xfId="19" applyNumberFormat="1" applyFont="1" applyBorder="1" applyAlignment="1">
      <alignment horizontal="center"/>
    </xf>
    <xf numFmtId="169" fontId="34" fillId="0" borderId="0" xfId="19" applyNumberFormat="1" applyFont="1" applyBorder="1" applyProtection="1">
      <alignment wrapText="1"/>
      <protection locked="0"/>
    </xf>
    <xf numFmtId="169" fontId="34" fillId="0" borderId="0" xfId="19" applyNumberFormat="1" applyFont="1" applyBorder="1" applyAlignment="1">
      <alignment horizontal="right" wrapText="1"/>
    </xf>
    <xf numFmtId="4" fontId="34" fillId="7" borderId="4" xfId="19" applyNumberFormat="1" applyFont="1" applyFill="1" applyBorder="1" applyAlignment="1">
      <alignment horizontal="right" vertical="top"/>
    </xf>
    <xf numFmtId="4" fontId="34" fillId="7" borderId="8" xfId="19" applyNumberFormat="1" applyFont="1" applyFill="1" applyBorder="1" applyAlignment="1">
      <alignment horizontal="right" vertical="top" wrapText="1"/>
    </xf>
    <xf numFmtId="4" fontId="34" fillId="5" borderId="4" xfId="19" applyNumberFormat="1" applyFont="1" applyFill="1" applyBorder="1" applyAlignment="1">
      <alignment horizontal="right" vertical="top"/>
    </xf>
    <xf numFmtId="4" fontId="34" fillId="5" borderId="5" xfId="19" applyNumberFormat="1" applyFont="1" applyFill="1" applyBorder="1" applyAlignment="1">
      <alignment horizontal="right" vertical="top" wrapText="1"/>
    </xf>
    <xf numFmtId="4" fontId="34" fillId="5" borderId="8" xfId="19" applyNumberFormat="1" applyFont="1" applyFill="1" applyBorder="1" applyAlignment="1">
      <alignment horizontal="right" vertical="top" wrapText="1"/>
    </xf>
    <xf numFmtId="4" fontId="34" fillId="0" borderId="13" xfId="19" applyNumberFormat="1" applyFont="1" applyBorder="1" applyAlignment="1">
      <alignment horizontal="right" vertical="top"/>
    </xf>
    <xf numFmtId="4" fontId="34" fillId="0" borderId="0" xfId="19" applyNumberFormat="1" applyFont="1" applyAlignment="1">
      <alignment horizontal="right" vertical="top" wrapText="1"/>
    </xf>
    <xf numFmtId="4" fontId="34" fillId="9" borderId="4" xfId="19" applyNumberFormat="1" applyFont="1" applyFill="1" applyBorder="1" applyAlignment="1">
      <alignment horizontal="right" vertical="top"/>
    </xf>
    <xf numFmtId="4" fontId="34" fillId="9" borderId="8" xfId="19" applyNumberFormat="1" applyFont="1" applyFill="1" applyBorder="1" applyAlignment="1">
      <alignment horizontal="right" vertical="top" wrapText="1"/>
    </xf>
    <xf numFmtId="4" fontId="34" fillId="6" borderId="4" xfId="19" applyNumberFormat="1" applyFont="1" applyFill="1" applyBorder="1" applyAlignment="1">
      <alignment horizontal="right" vertical="top"/>
    </xf>
    <xf numFmtId="4" fontId="34" fillId="6" borderId="8" xfId="19" applyNumberFormat="1" applyFont="1" applyFill="1" applyBorder="1" applyAlignment="1">
      <alignment horizontal="right" vertical="top" wrapText="1"/>
    </xf>
    <xf numFmtId="4" fontId="34" fillId="7" borderId="4" xfId="19" applyNumberFormat="1" applyFont="1" applyFill="1" applyBorder="1" applyAlignment="1">
      <alignment horizontal="right" vertical="top" wrapText="1"/>
    </xf>
    <xf numFmtId="4" fontId="34" fillId="7" borderId="4" xfId="19" applyNumberFormat="1" applyFont="1" applyFill="1" applyBorder="1" applyAlignment="1">
      <alignment horizontal="left" vertical="center" wrapText="1"/>
    </xf>
    <xf numFmtId="4" fontId="34" fillId="7" borderId="5" xfId="19" applyNumberFormat="1" applyFont="1" applyFill="1" applyBorder="1" applyAlignment="1">
      <alignment horizontal="left" vertical="center" wrapText="1"/>
    </xf>
    <xf numFmtId="4" fontId="34" fillId="7" borderId="3" xfId="19" applyNumberFormat="1" applyFont="1" applyFill="1" applyBorder="1" applyAlignment="1">
      <alignment horizontal="right" vertical="center" wrapText="1"/>
    </xf>
    <xf numFmtId="0" fontId="38" fillId="0" borderId="29" xfId="0" applyFont="1" applyBorder="1" applyAlignment="1">
      <alignment horizontal="center" vertical="center" wrapText="1"/>
    </xf>
    <xf numFmtId="0" fontId="38" fillId="0" borderId="30" xfId="0" applyFont="1" applyBorder="1" applyAlignment="1">
      <alignment horizontal="center" vertical="center" wrapText="1"/>
    </xf>
    <xf numFmtId="4" fontId="38" fillId="0" borderId="30" xfId="0" applyNumberFormat="1" applyFont="1" applyBorder="1" applyAlignment="1">
      <alignment horizontal="center" vertical="center" wrapText="1"/>
    </xf>
    <xf numFmtId="171" fontId="38" fillId="0" borderId="31" xfId="0" applyNumberFormat="1" applyFont="1" applyBorder="1" applyAlignment="1">
      <alignment horizontal="center" vertical="center" wrapText="1"/>
    </xf>
    <xf numFmtId="0" fontId="13" fillId="0" borderId="0" xfId="0" applyFont="1" applyAlignment="1">
      <alignment horizontal="right" vertical="top" wrapText="1"/>
    </xf>
    <xf numFmtId="0" fontId="13" fillId="0" borderId="0" xfId="0" applyFont="1" applyAlignment="1">
      <alignment horizontal="justify" vertical="justify" wrapText="1"/>
    </xf>
    <xf numFmtId="0" fontId="13" fillId="0" borderId="0" xfId="0" applyFont="1" applyAlignment="1">
      <alignment horizontal="center" wrapText="1"/>
    </xf>
    <xf numFmtId="4" fontId="13" fillId="0" borderId="0" xfId="0" applyNumberFormat="1" applyFont="1" applyAlignment="1">
      <alignment horizontal="right"/>
    </xf>
    <xf numFmtId="4" fontId="13" fillId="0" borderId="0" xfId="0" applyNumberFormat="1" applyFont="1" applyAlignment="1">
      <alignment horizontal="right" wrapText="1"/>
    </xf>
    <xf numFmtId="171" fontId="13" fillId="0" borderId="0" xfId="0" applyNumberFormat="1" applyFont="1" applyAlignment="1">
      <alignment horizontal="right" wrapText="1"/>
    </xf>
    <xf numFmtId="0" fontId="13" fillId="0" borderId="0" xfId="26" applyFont="1" applyAlignment="1">
      <alignment horizontal="center" wrapText="1"/>
    </xf>
    <xf numFmtId="0" fontId="13" fillId="0" borderId="0" xfId="26" applyFont="1" applyAlignment="1">
      <alignment horizontal="right"/>
    </xf>
    <xf numFmtId="4" fontId="13" fillId="0" borderId="0" xfId="26" applyNumberFormat="1" applyFont="1" applyAlignment="1">
      <alignment horizontal="right" wrapText="1"/>
    </xf>
    <xf numFmtId="171" fontId="13" fillId="0" borderId="0" xfId="26" applyNumberFormat="1" applyFont="1" applyAlignment="1">
      <alignment horizontal="right" wrapText="1"/>
    </xf>
    <xf numFmtId="0" fontId="39" fillId="0" borderId="0" xfId="26" applyFont="1" applyAlignment="1">
      <alignment horizontal="right" vertical="top" wrapText="1"/>
    </xf>
    <xf numFmtId="49" fontId="39" fillId="0" borderId="0" xfId="26" applyNumberFormat="1" applyFont="1" applyAlignment="1">
      <alignment horizontal="left" vertical="top" wrapText="1"/>
    </xf>
    <xf numFmtId="0" fontId="13" fillId="0" borderId="0" xfId="26" applyFont="1" applyAlignment="1">
      <alignment horizontal="right" vertical="top" wrapText="1"/>
    </xf>
    <xf numFmtId="49" fontId="13" fillId="0" borderId="0" xfId="26" applyNumberFormat="1" applyFont="1" applyAlignment="1">
      <alignment horizontal="left" vertical="top" wrapText="1"/>
    </xf>
    <xf numFmtId="0" fontId="40" fillId="0" borderId="0" xfId="31" applyFont="1" applyFill="1" applyBorder="1" applyAlignment="1" applyProtection="1">
      <alignment horizontal="right" vertical="top" wrapText="1"/>
    </xf>
    <xf numFmtId="49" fontId="40" fillId="0" borderId="0" xfId="31" applyNumberFormat="1" applyFont="1" applyFill="1" applyBorder="1" applyAlignment="1" applyProtection="1">
      <alignment horizontal="left" vertical="top" wrapText="1"/>
    </xf>
    <xf numFmtId="0" fontId="13" fillId="0" borderId="0" xfId="21" applyFont="1" applyAlignment="1">
      <alignment horizontal="right" vertical="top" wrapText="1"/>
    </xf>
    <xf numFmtId="0" fontId="13" fillId="0" borderId="0" xfId="21" applyFont="1" applyAlignment="1">
      <alignment horizontal="center" wrapText="1"/>
    </xf>
    <xf numFmtId="0" fontId="13" fillId="0" borderId="0" xfId="21" applyFont="1" applyAlignment="1">
      <alignment horizontal="right"/>
    </xf>
    <xf numFmtId="4" fontId="13" fillId="0" borderId="0" xfId="21" applyNumberFormat="1" applyFont="1" applyAlignment="1">
      <alignment horizontal="right" wrapText="1"/>
    </xf>
    <xf numFmtId="171" fontId="41" fillId="0" borderId="0" xfId="21" applyNumberFormat="1" applyFont="1" applyAlignment="1">
      <alignment horizontal="right" wrapText="1"/>
    </xf>
    <xf numFmtId="171" fontId="13" fillId="0" borderId="0" xfId="21" applyNumberFormat="1" applyFont="1" applyAlignment="1">
      <alignment horizontal="right" wrapText="1"/>
    </xf>
    <xf numFmtId="0" fontId="40" fillId="0" borderId="5" xfId="31" applyFont="1" applyFill="1" applyBorder="1" applyAlignment="1" applyProtection="1">
      <alignment horizontal="right" vertical="top" wrapText="1"/>
    </xf>
    <xf numFmtId="49" fontId="40" fillId="0" borderId="5" xfId="31" applyNumberFormat="1" applyFont="1" applyFill="1" applyBorder="1" applyAlignment="1" applyProtection="1">
      <alignment horizontal="left" vertical="top" wrapText="1"/>
    </xf>
    <xf numFmtId="0" fontId="39" fillId="0" borderId="5" xfId="26" applyFont="1" applyBorder="1" applyAlignment="1">
      <alignment horizontal="center" wrapText="1"/>
    </xf>
    <xf numFmtId="0" fontId="13" fillId="0" borderId="5" xfId="26" applyFont="1" applyBorder="1" applyAlignment="1">
      <alignment horizontal="right"/>
    </xf>
    <xf numFmtId="171" fontId="39" fillId="0" borderId="5" xfId="26" applyNumberFormat="1" applyFont="1" applyBorder="1" applyAlignment="1">
      <alignment horizontal="right" wrapText="1"/>
    </xf>
    <xf numFmtId="0" fontId="40" fillId="0" borderId="0" xfId="31" applyFont="1" applyFill="1" applyBorder="1" applyAlignment="1" applyProtection="1">
      <alignment horizontal="center" wrapText="1"/>
    </xf>
    <xf numFmtId="0" fontId="40" fillId="0" borderId="0" xfId="31" applyFont="1" applyFill="1" applyBorder="1" applyAlignment="1" applyProtection="1">
      <alignment horizontal="right"/>
    </xf>
    <xf numFmtId="0" fontId="13" fillId="0" borderId="0" xfId="20" applyFont="1" applyAlignment="1">
      <alignment horizontal="right" vertical="top" wrapText="1"/>
    </xf>
    <xf numFmtId="49" fontId="13" fillId="0" borderId="0" xfId="20" applyNumberFormat="1" applyFont="1" applyAlignment="1">
      <alignment horizontal="left" vertical="top" wrapText="1"/>
    </xf>
    <xf numFmtId="0" fontId="13" fillId="0" borderId="0" xfId="20" applyFont="1" applyAlignment="1">
      <alignment horizontal="center" wrapText="1"/>
    </xf>
    <xf numFmtId="0" fontId="13" fillId="0" borderId="0" xfId="20" applyFont="1" applyAlignment="1">
      <alignment horizontal="right"/>
    </xf>
    <xf numFmtId="4" fontId="13" fillId="0" borderId="0" xfId="20" applyNumberFormat="1" applyFont="1" applyAlignment="1">
      <alignment horizontal="right" wrapText="1"/>
    </xf>
    <xf numFmtId="171" fontId="13" fillId="0" borderId="0" xfId="20" applyNumberFormat="1" applyFont="1" applyAlignment="1">
      <alignment horizontal="right" wrapText="1"/>
    </xf>
    <xf numFmtId="4" fontId="39" fillId="0" borderId="5" xfId="26" applyNumberFormat="1" applyFont="1" applyBorder="1" applyAlignment="1">
      <alignment horizontal="right" wrapText="1"/>
    </xf>
    <xf numFmtId="49" fontId="13" fillId="0" borderId="0" xfId="26" applyNumberFormat="1" applyFont="1" applyAlignment="1">
      <alignment wrapText="1"/>
    </xf>
    <xf numFmtId="0" fontId="13" fillId="0" borderId="0" xfId="18" applyFont="1" applyAlignment="1">
      <alignment horizontal="right" vertical="top" wrapText="1"/>
    </xf>
    <xf numFmtId="0" fontId="13" fillId="0" borderId="0" xfId="28" applyFont="1" applyAlignment="1">
      <alignment horizontal="justify" vertical="top" wrapText="1"/>
    </xf>
    <xf numFmtId="0" fontId="13" fillId="0" borderId="0" xfId="26" applyFont="1" applyAlignment="1">
      <alignment horizontal="center" vertical="top"/>
    </xf>
    <xf numFmtId="171" fontId="13" fillId="0" borderId="0" xfId="18" applyNumberFormat="1" applyFont="1" applyAlignment="1">
      <alignment horizontal="right" wrapText="1"/>
    </xf>
    <xf numFmtId="0" fontId="13" fillId="0" borderId="0" xfId="26" applyFont="1" applyAlignment="1">
      <alignment horizontal="justify" vertical="top" wrapText="1"/>
    </xf>
    <xf numFmtId="4" fontId="13" fillId="0" borderId="0" xfId="18" applyNumberFormat="1" applyFont="1" applyAlignment="1">
      <alignment horizontal="right" wrapText="1"/>
    </xf>
    <xf numFmtId="0" fontId="13" fillId="0" borderId="0" xfId="29" applyFont="1" applyAlignment="1">
      <alignment horizontal="justify" vertical="top" wrapText="1"/>
    </xf>
    <xf numFmtId="0" fontId="13" fillId="0" borderId="0" xfId="18" applyFont="1" applyAlignment="1">
      <alignment horizontal="justify" vertical="top" wrapText="1"/>
    </xf>
    <xf numFmtId="0" fontId="13" fillId="0" borderId="0" xfId="18" applyFont="1" applyAlignment="1">
      <alignment horizontal="center" wrapText="1"/>
    </xf>
    <xf numFmtId="1" fontId="13" fillId="0" borderId="0" xfId="18" applyNumberFormat="1" applyFont="1" applyAlignment="1">
      <alignment horizontal="center" vertical="top"/>
    </xf>
    <xf numFmtId="0" fontId="38" fillId="0" borderId="0" xfId="26" applyFont="1" applyAlignment="1">
      <alignment horizontal="right" vertical="top" wrapText="1"/>
    </xf>
    <xf numFmtId="49" fontId="38" fillId="0" borderId="0" xfId="26" applyNumberFormat="1" applyFont="1" applyAlignment="1">
      <alignment horizontal="left" vertical="top" wrapText="1"/>
    </xf>
    <xf numFmtId="0" fontId="38" fillId="0" borderId="0" xfId="26" applyFont="1" applyAlignment="1">
      <alignment horizontal="center" wrapText="1"/>
    </xf>
    <xf numFmtId="0" fontId="38" fillId="0" borderId="0" xfId="26" applyFont="1" applyAlignment="1">
      <alignment horizontal="right"/>
    </xf>
    <xf numFmtId="4" fontId="38" fillId="0" borderId="0" xfId="26" applyNumberFormat="1" applyFont="1" applyAlignment="1">
      <alignment horizontal="right" wrapText="1"/>
    </xf>
    <xf numFmtId="171" fontId="38" fillId="0" borderId="0" xfId="26" applyNumberFormat="1" applyFont="1" applyAlignment="1">
      <alignment horizontal="right" wrapText="1"/>
    </xf>
    <xf numFmtId="0" fontId="39" fillId="0" borderId="5" xfId="26" applyFont="1" applyBorder="1" applyAlignment="1">
      <alignment horizontal="right"/>
    </xf>
    <xf numFmtId="0" fontId="13" fillId="0" borderId="0" xfId="26" applyFont="1" applyAlignment="1">
      <alignment horizontal="right" wrapText="1"/>
    </xf>
    <xf numFmtId="0" fontId="39" fillId="0" borderId="32" xfId="32" applyFont="1" applyFill="1" applyBorder="1" applyAlignment="1" applyProtection="1">
      <alignment horizontal="right" vertical="top" wrapText="1"/>
    </xf>
    <xf numFmtId="49" fontId="39" fillId="0" borderId="33" xfId="32" applyNumberFormat="1" applyFont="1" applyFill="1" applyBorder="1" applyAlignment="1" applyProtection="1">
      <alignment horizontal="left" vertical="top" wrapText="1"/>
    </xf>
    <xf numFmtId="0" fontId="39" fillId="0" borderId="33" xfId="26" applyFont="1" applyBorder="1" applyAlignment="1">
      <alignment horizontal="center" wrapText="1"/>
    </xf>
    <xf numFmtId="0" fontId="13" fillId="0" borderId="33" xfId="26" applyFont="1" applyBorder="1" applyAlignment="1">
      <alignment horizontal="right"/>
    </xf>
    <xf numFmtId="171" fontId="39" fillId="0" borderId="34" xfId="26" applyNumberFormat="1" applyFont="1" applyBorder="1" applyAlignment="1">
      <alignment horizontal="right" wrapText="1"/>
    </xf>
    <xf numFmtId="0" fontId="13" fillId="0" borderId="0" xfId="26" applyFont="1"/>
    <xf numFmtId="4" fontId="39" fillId="0" borderId="0" xfId="26" applyNumberFormat="1" applyFont="1" applyAlignment="1">
      <alignment horizontal="right" wrapText="1"/>
    </xf>
    <xf numFmtId="171" fontId="39" fillId="0" borderId="0" xfId="26" applyNumberFormat="1" applyFont="1" applyAlignment="1">
      <alignment horizontal="right" wrapText="1"/>
    </xf>
    <xf numFmtId="0" fontId="42" fillId="0" borderId="0" xfId="32" applyFont="1" applyFill="1" applyBorder="1" applyAlignment="1" applyProtection="1">
      <alignment horizontal="center" wrapText="1"/>
    </xf>
    <xf numFmtId="0" fontId="39" fillId="0" borderId="0" xfId="26" applyFont="1" applyAlignment="1">
      <alignment wrapText="1"/>
    </xf>
    <xf numFmtId="0" fontId="39" fillId="0" borderId="0" xfId="26" applyFont="1" applyAlignment="1">
      <alignment horizontal="center" wrapText="1"/>
    </xf>
    <xf numFmtId="0" fontId="13" fillId="0" borderId="0" xfId="26" applyFont="1" applyAlignment="1">
      <alignment wrapText="1"/>
    </xf>
    <xf numFmtId="49" fontId="40" fillId="0" borderId="5" xfId="31" applyNumberFormat="1" applyFont="1" applyFill="1" applyBorder="1" applyAlignment="1" applyProtection="1">
      <alignment horizontal="left" vertical="center" wrapText="1"/>
    </xf>
    <xf numFmtId="0" fontId="13" fillId="0" borderId="5" xfId="26" applyFont="1" applyBorder="1" applyAlignment="1">
      <alignment horizontal="center" wrapText="1"/>
    </xf>
    <xf numFmtId="0" fontId="39" fillId="0" borderId="0" xfId="26" applyFont="1" applyAlignment="1">
      <alignment horizontal="right"/>
    </xf>
    <xf numFmtId="0" fontId="13" fillId="0" borderId="3" xfId="21" applyFont="1" applyBorder="1" applyAlignment="1">
      <alignment horizontal="center" wrapText="1"/>
    </xf>
    <xf numFmtId="0" fontId="13" fillId="0" borderId="3" xfId="21" applyFont="1" applyBorder="1" applyAlignment="1">
      <alignment horizontal="right"/>
    </xf>
    <xf numFmtId="4" fontId="13" fillId="0" borderId="3" xfId="21" applyNumberFormat="1" applyFont="1" applyBorder="1" applyAlignment="1">
      <alignment horizontal="right" wrapText="1"/>
    </xf>
    <xf numFmtId="171" fontId="13" fillId="0" borderId="3" xfId="21" applyNumberFormat="1" applyFont="1" applyBorder="1" applyAlignment="1">
      <alignment horizontal="right" wrapText="1"/>
    </xf>
    <xf numFmtId="0" fontId="13" fillId="0" borderId="3" xfId="26" applyFont="1" applyBorder="1" applyAlignment="1">
      <alignment horizontal="right" vertical="top" wrapText="1"/>
    </xf>
    <xf numFmtId="49" fontId="13" fillId="0" borderId="3" xfId="26" applyNumberFormat="1" applyFont="1" applyBorder="1" applyAlignment="1">
      <alignment horizontal="left" vertical="top" wrapText="1"/>
    </xf>
    <xf numFmtId="0" fontId="13" fillId="0" borderId="3" xfId="26" applyFont="1" applyBorder="1" applyAlignment="1">
      <alignment horizontal="center" wrapText="1"/>
    </xf>
    <xf numFmtId="0" fontId="13" fillId="0" borderId="3" xfId="26" applyFont="1" applyBorder="1" applyAlignment="1">
      <alignment horizontal="right"/>
    </xf>
    <xf numFmtId="4" fontId="13" fillId="0" borderId="3" xfId="26" applyNumberFormat="1" applyFont="1" applyBorder="1" applyAlignment="1">
      <alignment horizontal="right" wrapText="1"/>
    </xf>
    <xf numFmtId="171" fontId="13" fillId="0" borderId="3" xfId="26" applyNumberFormat="1" applyFont="1" applyBorder="1" applyAlignment="1">
      <alignment horizontal="right" wrapText="1"/>
    </xf>
    <xf numFmtId="0" fontId="13" fillId="0" borderId="3" xfId="21" applyFont="1" applyBorder="1" applyAlignment="1">
      <alignment horizontal="right" vertical="top" wrapText="1"/>
    </xf>
    <xf numFmtId="49" fontId="13" fillId="0" borderId="3" xfId="21" applyNumberFormat="1" applyFont="1" applyBorder="1" applyAlignment="1">
      <alignment horizontal="left" vertical="top" wrapText="1"/>
    </xf>
    <xf numFmtId="0" fontId="40" fillId="0" borderId="3" xfId="31" applyFont="1" applyFill="1" applyBorder="1" applyAlignment="1" applyProtection="1">
      <alignment horizontal="right" vertical="top" wrapText="1"/>
    </xf>
    <xf numFmtId="49" fontId="40" fillId="0" borderId="3" xfId="31" applyNumberFormat="1" applyFont="1" applyFill="1" applyBorder="1" applyAlignment="1" applyProtection="1">
      <alignment horizontal="left" vertical="top" wrapText="1"/>
    </xf>
    <xf numFmtId="0" fontId="39" fillId="0" borderId="3" xfId="32" applyFont="1" applyFill="1" applyBorder="1" applyAlignment="1" applyProtection="1">
      <alignment horizontal="right" vertical="top" wrapText="1"/>
    </xf>
    <xf numFmtId="49" fontId="39" fillId="0" borderId="3" xfId="32" applyNumberFormat="1" applyFont="1" applyFill="1" applyBorder="1" applyAlignment="1" applyProtection="1">
      <alignment horizontal="left" vertical="top" wrapText="1"/>
    </xf>
    <xf numFmtId="49" fontId="13" fillId="0" borderId="9" xfId="21" applyNumberFormat="1" applyFont="1" applyBorder="1" applyAlignment="1">
      <alignment horizontal="left" vertical="top" wrapText="1"/>
    </xf>
    <xf numFmtId="49" fontId="13" fillId="0" borderId="10" xfId="21" applyNumberFormat="1" applyFont="1" applyBorder="1" applyAlignment="1">
      <alignment horizontal="right" vertical="top" wrapText="1"/>
    </xf>
    <xf numFmtId="49" fontId="13" fillId="0" borderId="11" xfId="21" applyNumberFormat="1" applyFont="1" applyBorder="1" applyAlignment="1">
      <alignment horizontal="left" vertical="top" wrapText="1"/>
    </xf>
    <xf numFmtId="49" fontId="13" fillId="0" borderId="10" xfId="21" quotePrefix="1" applyNumberFormat="1" applyFont="1" applyBorder="1" applyAlignment="1">
      <alignment horizontal="left" vertical="top" wrapText="1"/>
    </xf>
    <xf numFmtId="0" fontId="13" fillId="0" borderId="4" xfId="21" applyFont="1" applyBorder="1" applyAlignment="1">
      <alignment horizontal="right" vertical="top" wrapText="1"/>
    </xf>
    <xf numFmtId="49" fontId="13" fillId="0" borderId="9" xfId="26" applyNumberFormat="1" applyFont="1" applyBorder="1" applyAlignment="1">
      <alignment horizontal="left" vertical="top" wrapText="1"/>
    </xf>
    <xf numFmtId="0" fontId="13" fillId="0" borderId="3" xfId="20" applyFont="1" applyBorder="1" applyAlignment="1">
      <alignment horizontal="right" vertical="top" wrapText="1"/>
    </xf>
    <xf numFmtId="49" fontId="13" fillId="0" borderId="3" xfId="20" applyNumberFormat="1" applyFont="1" applyBorder="1" applyAlignment="1">
      <alignment horizontal="left" vertical="top" wrapText="1"/>
    </xf>
    <xf numFmtId="0" fontId="13" fillId="0" borderId="3" xfId="20" applyFont="1" applyBorder="1" applyAlignment="1">
      <alignment horizontal="center" wrapText="1"/>
    </xf>
    <xf numFmtId="0" fontId="13" fillId="0" borderId="3" xfId="20" applyFont="1" applyBorder="1" applyAlignment="1">
      <alignment horizontal="right"/>
    </xf>
    <xf numFmtId="4" fontId="13" fillId="0" borderId="3" xfId="20" applyNumberFormat="1" applyFont="1" applyBorder="1" applyAlignment="1">
      <alignment horizontal="right" wrapText="1"/>
    </xf>
    <xf numFmtId="171" fontId="13" fillId="0" borderId="3" xfId="20" applyNumberFormat="1" applyFont="1" applyBorder="1" applyAlignment="1">
      <alignment horizontal="right" wrapText="1"/>
    </xf>
    <xf numFmtId="0" fontId="39" fillId="0" borderId="3" xfId="26" applyFont="1" applyBorder="1" applyAlignment="1">
      <alignment horizontal="right" wrapText="1"/>
    </xf>
    <xf numFmtId="4" fontId="39" fillId="0" borderId="3" xfId="26" applyNumberFormat="1" applyFont="1" applyBorder="1" applyAlignment="1">
      <alignment horizontal="right" wrapText="1"/>
    </xf>
    <xf numFmtId="171" fontId="39" fillId="0" borderId="3" xfId="26" applyNumberFormat="1" applyFont="1" applyBorder="1" applyAlignment="1">
      <alignment horizontal="right" wrapText="1"/>
    </xf>
    <xf numFmtId="0" fontId="40" fillId="0" borderId="4" xfId="31" applyFont="1" applyFill="1" applyBorder="1" applyAlignment="1" applyProtection="1">
      <alignment wrapText="1"/>
    </xf>
    <xf numFmtId="0" fontId="39" fillId="0" borderId="0" xfId="26" applyFont="1" applyBorder="1" applyAlignment="1">
      <alignment horizontal="center" wrapText="1"/>
    </xf>
    <xf numFmtId="0" fontId="40" fillId="0" borderId="4" xfId="31" applyFont="1" applyFill="1" applyBorder="1" applyAlignment="1" applyProtection="1">
      <alignment horizontal="right" vertical="top" wrapText="1"/>
    </xf>
    <xf numFmtId="49" fontId="40" fillId="0" borderId="8" xfId="31" applyNumberFormat="1" applyFont="1" applyFill="1" applyBorder="1" applyAlignment="1" applyProtection="1">
      <alignment horizontal="left" vertical="top" wrapText="1"/>
    </xf>
    <xf numFmtId="0" fontId="40" fillId="0" borderId="32" xfId="31" applyFont="1" applyFill="1" applyBorder="1" applyAlignment="1" applyProtection="1">
      <alignment horizontal="right" vertical="top" wrapText="1"/>
    </xf>
    <xf numFmtId="49" fontId="40" fillId="0" borderId="34" xfId="31" applyNumberFormat="1" applyFont="1" applyFill="1" applyBorder="1" applyAlignment="1" applyProtection="1">
      <alignment horizontal="left" vertical="top" wrapText="1"/>
    </xf>
    <xf numFmtId="0" fontId="13" fillId="0" borderId="3" xfId="18" applyFont="1" applyBorder="1" applyAlignment="1">
      <alignment horizontal="right" vertical="top" wrapText="1"/>
    </xf>
    <xf numFmtId="0" fontId="13" fillId="0" borderId="4" xfId="18" applyFont="1" applyBorder="1" applyAlignment="1">
      <alignment horizontal="right" vertical="top" wrapText="1"/>
    </xf>
    <xf numFmtId="0" fontId="13" fillId="0" borderId="9" xfId="28" applyFont="1" applyBorder="1" applyAlignment="1">
      <alignment horizontal="justify" vertical="top" wrapText="1"/>
    </xf>
    <xf numFmtId="0" fontId="13" fillId="0" borderId="10" xfId="26" applyFont="1" applyBorder="1" applyAlignment="1">
      <alignment horizontal="justify" vertical="top" wrapText="1"/>
    </xf>
    <xf numFmtId="0" fontId="13" fillId="0" borderId="0" xfId="28" applyFont="1" applyBorder="1" applyAlignment="1">
      <alignment horizontal="justify" vertical="top" wrapText="1"/>
    </xf>
    <xf numFmtId="0" fontId="13" fillId="0" borderId="11" xfId="26" applyFont="1" applyBorder="1" applyAlignment="1">
      <alignment horizontal="justify" vertical="top" wrapText="1"/>
    </xf>
    <xf numFmtId="0" fontId="13" fillId="0" borderId="3" xfId="26" applyFont="1" applyBorder="1" applyAlignment="1">
      <alignment horizontal="justify" vertical="top" wrapText="1"/>
    </xf>
    <xf numFmtId="0" fontId="13" fillId="0" borderId="3" xfId="26" applyFont="1" applyBorder="1" applyAlignment="1">
      <alignment horizontal="center" vertical="top"/>
    </xf>
    <xf numFmtId="4" fontId="13" fillId="0" borderId="3" xfId="18" applyNumberFormat="1" applyFont="1" applyBorder="1" applyAlignment="1">
      <alignment horizontal="right" wrapText="1"/>
    </xf>
    <xf numFmtId="171" fontId="13" fillId="0" borderId="3" xfId="18" applyNumberFormat="1" applyFont="1" applyBorder="1" applyAlignment="1">
      <alignment horizontal="right" wrapText="1"/>
    </xf>
    <xf numFmtId="0" fontId="13" fillId="0" borderId="11" xfId="28" applyFont="1" applyBorder="1" applyAlignment="1">
      <alignment horizontal="justify" vertical="top" wrapText="1"/>
    </xf>
    <xf numFmtId="0" fontId="13" fillId="0" borderId="3" xfId="26" applyFont="1" applyBorder="1" applyAlignment="1">
      <alignment horizontal="center"/>
    </xf>
    <xf numFmtId="0" fontId="39" fillId="0" borderId="4" xfId="26" applyFont="1" applyBorder="1" applyAlignment="1">
      <alignment horizontal="center" wrapText="1"/>
    </xf>
    <xf numFmtId="0" fontId="39" fillId="0" borderId="8" xfId="26" applyFont="1" applyBorder="1" applyAlignment="1">
      <alignment horizontal="right" wrapText="1"/>
    </xf>
    <xf numFmtId="171" fontId="39" fillId="0" borderId="31" xfId="26" applyNumberFormat="1" applyFont="1" applyBorder="1" applyAlignment="1">
      <alignment horizontal="right" wrapText="1"/>
    </xf>
    <xf numFmtId="49" fontId="39" fillId="0" borderId="34" xfId="32" applyNumberFormat="1" applyFont="1" applyFill="1" applyBorder="1" applyAlignment="1" applyProtection="1">
      <alignment horizontal="left" vertical="top" wrapText="1"/>
    </xf>
    <xf numFmtId="0" fontId="40" fillId="0" borderId="8" xfId="31" applyFont="1" applyFill="1" applyBorder="1" applyAlignment="1" applyProtection="1">
      <alignment wrapText="1"/>
    </xf>
    <xf numFmtId="0" fontId="13" fillId="0" borderId="4" xfId="26" applyFont="1" applyBorder="1" applyAlignment="1">
      <alignment horizontal="right" vertical="top" wrapText="1"/>
    </xf>
    <xf numFmtId="49" fontId="13" fillId="0" borderId="11" xfId="26" applyNumberFormat="1" applyFont="1" applyBorder="1" applyAlignment="1">
      <alignment horizontal="left" vertical="top" wrapText="1"/>
    </xf>
    <xf numFmtId="49" fontId="40" fillId="0" borderId="33" xfId="31" applyNumberFormat="1" applyFont="1" applyFill="1" applyBorder="1" applyAlignment="1" applyProtection="1">
      <alignment horizontal="left" vertical="top" wrapText="1"/>
    </xf>
    <xf numFmtId="0" fontId="40" fillId="0" borderId="33" xfId="31" applyFont="1" applyFill="1" applyBorder="1" applyAlignment="1" applyProtection="1">
      <alignment horizontal="center" wrapText="1"/>
    </xf>
    <xf numFmtId="0" fontId="13" fillId="0" borderId="33" xfId="26" applyFont="1" applyBorder="1"/>
    <xf numFmtId="0" fontId="13" fillId="0" borderId="3" xfId="26" applyFont="1" applyBorder="1" applyAlignment="1">
      <alignment wrapText="1"/>
    </xf>
    <xf numFmtId="0" fontId="13" fillId="0" borderId="3" xfId="26" applyNumberFormat="1" applyFont="1" applyBorder="1" applyAlignment="1">
      <alignment horizontal="left" vertical="top" wrapText="1"/>
    </xf>
    <xf numFmtId="0" fontId="39" fillId="0" borderId="26" xfId="26" applyFont="1" applyBorder="1" applyAlignment="1">
      <alignment horizontal="center" wrapText="1"/>
    </xf>
    <xf numFmtId="0" fontId="39" fillId="0" borderId="26" xfId="26" applyFont="1" applyBorder="1"/>
    <xf numFmtId="4" fontId="39" fillId="0" borderId="26" xfId="26" applyNumberFormat="1" applyFont="1" applyBorder="1" applyAlignment="1">
      <alignment horizontal="right" wrapText="1"/>
    </xf>
    <xf numFmtId="171" fontId="39" fillId="0" borderId="27" xfId="26" applyNumberFormat="1" applyFont="1" applyBorder="1" applyAlignment="1">
      <alignment horizontal="right" wrapText="1"/>
    </xf>
    <xf numFmtId="0" fontId="13" fillId="0" borderId="0" xfId="26" applyFont="1" applyBorder="1" applyAlignment="1">
      <alignment wrapText="1"/>
    </xf>
    <xf numFmtId="0" fontId="13" fillId="0" borderId="0" xfId="26" applyFont="1" applyBorder="1" applyAlignment="1">
      <alignment horizontal="center" wrapText="1"/>
    </xf>
    <xf numFmtId="4" fontId="39" fillId="0" borderId="0" xfId="26" applyNumberFormat="1" applyFont="1" applyBorder="1" applyAlignment="1">
      <alignment horizontal="right" wrapText="1"/>
    </xf>
    <xf numFmtId="0" fontId="39" fillId="0" borderId="0" xfId="26" applyFont="1" applyBorder="1"/>
    <xf numFmtId="0" fontId="39" fillId="0" borderId="9" xfId="26" applyFont="1" applyBorder="1" applyAlignment="1">
      <alignment horizontal="center" wrapText="1"/>
    </xf>
    <xf numFmtId="0" fontId="13" fillId="0" borderId="23" xfId="26" applyFont="1" applyBorder="1" applyAlignment="1">
      <alignment horizontal="center" wrapText="1"/>
    </xf>
    <xf numFmtId="0" fontId="13" fillId="0" borderId="23" xfId="26" applyFont="1" applyBorder="1" applyAlignment="1">
      <alignment wrapText="1"/>
    </xf>
    <xf numFmtId="4" fontId="39" fillId="0" borderId="23" xfId="26" applyNumberFormat="1" applyFont="1" applyBorder="1" applyAlignment="1">
      <alignment horizontal="right" wrapText="1"/>
    </xf>
    <xf numFmtId="171" fontId="39" fillId="0" borderId="41" xfId="26" applyNumberFormat="1" applyFont="1" applyBorder="1" applyAlignment="1">
      <alignment horizontal="right" wrapText="1"/>
    </xf>
    <xf numFmtId="0" fontId="39" fillId="0" borderId="37" xfId="26" applyFont="1" applyBorder="1" applyAlignment="1">
      <alignment wrapText="1"/>
    </xf>
    <xf numFmtId="0" fontId="39" fillId="0" borderId="3" xfId="26" applyFont="1" applyBorder="1" applyAlignment="1">
      <alignment wrapText="1"/>
    </xf>
    <xf numFmtId="0" fontId="39" fillId="0" borderId="36" xfId="26" applyFont="1" applyBorder="1" applyAlignment="1">
      <alignment horizontal="right" vertical="top" wrapText="1"/>
    </xf>
    <xf numFmtId="0" fontId="39" fillId="0" borderId="39" xfId="26" applyFont="1" applyBorder="1" applyAlignment="1">
      <alignment horizontal="right" vertical="top" wrapText="1"/>
    </xf>
    <xf numFmtId="171" fontId="39" fillId="0" borderId="24" xfId="0" applyNumberFormat="1" applyFont="1" applyBorder="1" applyAlignment="1">
      <alignment horizontal="right" wrapText="1"/>
    </xf>
    <xf numFmtId="171" fontId="36" fillId="0" borderId="34" xfId="0" applyNumberFormat="1" applyFont="1" applyBorder="1" applyAlignment="1">
      <alignment horizontal="right" wrapText="1"/>
    </xf>
    <xf numFmtId="0" fontId="13" fillId="0" borderId="0" xfId="0" applyFont="1" applyBorder="1" applyAlignment="1">
      <alignment horizontal="center" wrapText="1"/>
    </xf>
    <xf numFmtId="4" fontId="13" fillId="0" borderId="0" xfId="0" applyNumberFormat="1" applyFont="1" applyBorder="1" applyAlignment="1">
      <alignment horizontal="right"/>
    </xf>
    <xf numFmtId="0" fontId="35" fillId="0" borderId="0" xfId="0" applyFont="1" applyBorder="1" applyAlignment="1">
      <alignment horizontal="center" wrapText="1"/>
    </xf>
    <xf numFmtId="4" fontId="35" fillId="0" borderId="0" xfId="0" applyNumberFormat="1" applyFont="1" applyBorder="1" applyAlignment="1">
      <alignment horizontal="right"/>
    </xf>
    <xf numFmtId="4" fontId="17" fillId="0" borderId="13" xfId="27" applyNumberFormat="1" applyFont="1" applyBorder="1" applyAlignment="1">
      <alignment horizontal="center"/>
    </xf>
    <xf numFmtId="4" fontId="17" fillId="0" borderId="0" xfId="27" applyNumberFormat="1" applyFont="1" applyBorder="1" applyAlignment="1">
      <alignment horizontal="center"/>
    </xf>
    <xf numFmtId="4" fontId="17" fillId="0" borderId="0" xfId="27" applyNumberFormat="1" applyFont="1" applyBorder="1" applyAlignment="1">
      <alignment horizontal="right"/>
    </xf>
    <xf numFmtId="4" fontId="17" fillId="0" borderId="13" xfId="30" applyNumberFormat="1" applyFont="1" applyBorder="1" applyAlignment="1" applyProtection="1">
      <alignment horizontal="center"/>
    </xf>
    <xf numFmtId="4" fontId="17" fillId="0" borderId="0" xfId="0" applyNumberFormat="1" applyFont="1" applyBorder="1" applyAlignment="1">
      <alignment horizontal="center"/>
    </xf>
    <xf numFmtId="0" fontId="17" fillId="0" borderId="0" xfId="0" applyFont="1" applyBorder="1" applyAlignment="1">
      <alignment horizontal="center"/>
    </xf>
    <xf numFmtId="4" fontId="17" fillId="0" borderId="13" xfId="27" applyNumberFormat="1" applyFont="1" applyBorder="1" applyAlignment="1">
      <alignment horizontal="center" wrapText="1"/>
    </xf>
    <xf numFmtId="4" fontId="17" fillId="0" borderId="0" xfId="27" applyNumberFormat="1" applyFont="1" applyBorder="1" applyAlignment="1">
      <alignment horizontal="center" wrapText="1"/>
    </xf>
    <xf numFmtId="4" fontId="43" fillId="0" borderId="0" xfId="27" applyNumberFormat="1" applyFont="1" applyBorder="1" applyAlignment="1">
      <alignment horizontal="right" wrapText="1"/>
    </xf>
    <xf numFmtId="4" fontId="17" fillId="0" borderId="4" xfId="0" applyNumberFormat="1" applyFont="1" applyBorder="1" applyAlignment="1">
      <alignment horizontal="center"/>
    </xf>
    <xf numFmtId="4" fontId="17" fillId="0" borderId="5" xfId="0" applyNumberFormat="1" applyFont="1" applyBorder="1"/>
    <xf numFmtId="0" fontId="17" fillId="0" borderId="8" xfId="0" applyFont="1" applyBorder="1"/>
    <xf numFmtId="4" fontId="17" fillId="0" borderId="13" xfId="0" applyNumberFormat="1" applyFont="1" applyBorder="1" applyAlignment="1">
      <alignment horizontal="center"/>
    </xf>
    <xf numFmtId="4" fontId="17" fillId="0" borderId="0" xfId="0" applyNumberFormat="1" applyFont="1" applyBorder="1"/>
    <xf numFmtId="0" fontId="17" fillId="0" borderId="0" xfId="0" applyFont="1" applyBorder="1"/>
    <xf numFmtId="4" fontId="17" fillId="0" borderId="0" xfId="0" applyNumberFormat="1" applyFont="1" applyBorder="1" applyProtection="1">
      <protection locked="0"/>
    </xf>
    <xf numFmtId="4" fontId="17" fillId="0" borderId="0" xfId="0" applyNumberFormat="1" applyFont="1" applyBorder="1" applyAlignment="1">
      <alignment horizontal="right"/>
    </xf>
    <xf numFmtId="4" fontId="17" fillId="0" borderId="13" xfId="0" applyNumberFormat="1" applyFont="1" applyBorder="1"/>
    <xf numFmtId="0" fontId="44" fillId="0" borderId="0" xfId="0" applyFont="1" applyBorder="1" applyAlignment="1">
      <alignment horizontal="right"/>
    </xf>
    <xf numFmtId="4" fontId="17" fillId="0" borderId="13" xfId="0" applyNumberFormat="1" applyFont="1" applyBorder="1" applyAlignment="1">
      <alignment horizontal="center" wrapText="1"/>
    </xf>
    <xf numFmtId="4" fontId="17" fillId="0" borderId="0" xfId="0" applyNumberFormat="1" applyFont="1" applyBorder="1" applyAlignment="1" applyProtection="1">
      <alignment horizontal="center"/>
      <protection locked="0"/>
    </xf>
    <xf numFmtId="4" fontId="18" fillId="0" borderId="4" xfId="30" applyNumberFormat="1" applyFont="1" applyBorder="1" applyAlignment="1" applyProtection="1">
      <alignment horizontal="center"/>
    </xf>
    <xf numFmtId="4" fontId="17" fillId="0" borderId="8" xfId="0" applyNumberFormat="1" applyFont="1" applyBorder="1" applyAlignment="1">
      <alignment horizontal="center"/>
    </xf>
    <xf numFmtId="4" fontId="18" fillId="0" borderId="3" xfId="0" applyNumberFormat="1" applyFont="1" applyBorder="1" applyAlignment="1">
      <alignment horizontal="right"/>
    </xf>
    <xf numFmtId="4" fontId="18" fillId="0" borderId="13" xfId="30" applyNumberFormat="1" applyFont="1" applyBorder="1" applyAlignment="1" applyProtection="1">
      <alignment horizontal="center"/>
    </xf>
    <xf numFmtId="4" fontId="18" fillId="0" borderId="0" xfId="0" applyNumberFormat="1" applyFont="1" applyBorder="1" applyAlignment="1">
      <alignment horizontal="center"/>
    </xf>
    <xf numFmtId="4" fontId="17" fillId="0" borderId="13" xfId="27" applyNumberFormat="1" applyFont="1" applyBorder="1"/>
    <xf numFmtId="2" fontId="17" fillId="0" borderId="0" xfId="27" applyFont="1" applyBorder="1"/>
    <xf numFmtId="4" fontId="17" fillId="0" borderId="0" xfId="27" applyNumberFormat="1" applyFont="1" applyBorder="1" applyAlignment="1" applyProtection="1">
      <alignment horizontal="center"/>
      <protection locked="0"/>
    </xf>
    <xf numFmtId="4" fontId="17" fillId="0" borderId="4" xfId="27" applyNumberFormat="1" applyFont="1" applyBorder="1" applyAlignment="1">
      <alignment horizontal="center"/>
    </xf>
    <xf numFmtId="4" fontId="17" fillId="0" borderId="8" xfId="27" applyNumberFormat="1" applyFont="1" applyBorder="1" applyAlignment="1">
      <alignment horizontal="center"/>
    </xf>
    <xf numFmtId="4" fontId="18" fillId="0" borderId="3" xfId="27" applyNumberFormat="1" applyFont="1" applyBorder="1" applyAlignment="1">
      <alignment horizontal="right"/>
    </xf>
    <xf numFmtId="4" fontId="18" fillId="0" borderId="13" xfId="27" applyNumberFormat="1" applyFont="1" applyBorder="1" applyAlignment="1">
      <alignment horizontal="center"/>
    </xf>
    <xf numFmtId="4" fontId="18" fillId="0" borderId="0" xfId="27" applyNumberFormat="1" applyFont="1" applyBorder="1" applyAlignment="1">
      <alignment horizontal="center"/>
    </xf>
    <xf numFmtId="4" fontId="18" fillId="0" borderId="0" xfId="27" applyNumberFormat="1" applyFont="1" applyBorder="1" applyAlignment="1">
      <alignment horizontal="right"/>
    </xf>
    <xf numFmtId="4" fontId="18" fillId="0" borderId="6" xfId="27" applyNumberFormat="1" applyFont="1" applyBorder="1" applyAlignment="1">
      <alignment horizontal="center"/>
    </xf>
    <xf numFmtId="4" fontId="18" fillId="0" borderId="7" xfId="27" applyNumberFormat="1" applyFont="1" applyBorder="1" applyAlignment="1">
      <alignment horizontal="center"/>
    </xf>
    <xf numFmtId="4" fontId="18" fillId="0" borderId="7" xfId="27" applyNumberFormat="1" applyFont="1" applyBorder="1" applyAlignment="1">
      <alignment horizontal="right"/>
    </xf>
    <xf numFmtId="4" fontId="1" fillId="0" borderId="4" xfId="27" applyNumberFormat="1" applyFont="1" applyBorder="1" applyAlignment="1">
      <alignment horizontal="center"/>
    </xf>
    <xf numFmtId="4" fontId="45" fillId="0" borderId="8" xfId="27" applyNumberFormat="1" applyFont="1" applyBorder="1" applyAlignment="1">
      <alignment horizontal="right"/>
    </xf>
    <xf numFmtId="4" fontId="1" fillId="0" borderId="0" xfId="27" applyNumberFormat="1" applyFont="1" applyBorder="1" applyAlignment="1">
      <alignment horizontal="center"/>
    </xf>
    <xf numFmtId="4" fontId="1" fillId="0" borderId="0" xfId="27" applyNumberFormat="1" applyFont="1" applyBorder="1" applyAlignment="1">
      <alignment horizontal="right"/>
    </xf>
    <xf numFmtId="4" fontId="47" fillId="0" borderId="13" xfId="27" applyNumberFormat="1" applyFont="1" applyBorder="1" applyAlignment="1">
      <alignment horizontal="center" wrapText="1"/>
    </xf>
    <xf numFmtId="4" fontId="47" fillId="0" borderId="0" xfId="27" applyNumberFormat="1" applyFont="1" applyAlignment="1">
      <alignment horizontal="center" wrapText="1"/>
    </xf>
    <xf numFmtId="4" fontId="47" fillId="0" borderId="13" xfId="27" applyNumberFormat="1" applyFont="1" applyBorder="1" applyAlignment="1">
      <alignment horizontal="center" vertical="top" wrapText="1"/>
    </xf>
    <xf numFmtId="1" fontId="47" fillId="0" borderId="0" xfId="27" applyNumberFormat="1" applyFont="1" applyAlignment="1">
      <alignment horizontal="center" vertical="top" wrapText="1"/>
    </xf>
    <xf numFmtId="4" fontId="47" fillId="0" borderId="13" xfId="30" applyNumberFormat="1" applyFont="1" applyBorder="1" applyAlignment="1" applyProtection="1">
      <alignment horizontal="center"/>
    </xf>
    <xf numFmtId="4" fontId="47" fillId="0" borderId="0" xfId="0" applyNumberFormat="1" applyFont="1" applyAlignment="1">
      <alignment horizontal="center"/>
    </xf>
    <xf numFmtId="4" fontId="47" fillId="0" borderId="0" xfId="0" applyNumberFormat="1" applyFont="1" applyAlignment="1">
      <alignment horizontal="right"/>
    </xf>
    <xf numFmtId="4" fontId="47" fillId="0" borderId="0" xfId="0" applyNumberFormat="1" applyFont="1" applyAlignment="1" applyProtection="1">
      <alignment horizontal="center"/>
      <protection locked="0"/>
    </xf>
    <xf numFmtId="4" fontId="47" fillId="0" borderId="4" xfId="30" applyNumberFormat="1" applyFont="1" applyBorder="1" applyAlignment="1" applyProtection="1">
      <alignment horizontal="center"/>
    </xf>
    <xf numFmtId="4" fontId="47" fillId="0" borderId="8" xfId="0" applyNumberFormat="1" applyFont="1" applyBorder="1" applyAlignment="1">
      <alignment horizontal="center"/>
    </xf>
    <xf numFmtId="4" fontId="46" fillId="0" borderId="3" xfId="0" applyNumberFormat="1" applyFont="1" applyBorder="1" applyAlignment="1">
      <alignment horizontal="right"/>
    </xf>
    <xf numFmtId="4" fontId="46" fillId="0" borderId="3" xfId="0" applyNumberFormat="1" applyFont="1" applyBorder="1" applyAlignment="1" applyProtection="1">
      <alignment horizontal="right"/>
      <protection locked="0"/>
    </xf>
    <xf numFmtId="4" fontId="47" fillId="0" borderId="13" xfId="27" applyNumberFormat="1" applyFont="1" applyBorder="1"/>
    <xf numFmtId="1" fontId="47" fillId="0" borderId="0" xfId="27" applyNumberFormat="1" applyFont="1"/>
    <xf numFmtId="4" fontId="46" fillId="0" borderId="13" xfId="27" applyNumberFormat="1" applyFont="1" applyBorder="1" applyAlignment="1">
      <alignment horizontal="left" vertical="top" wrapText="1"/>
    </xf>
    <xf numFmtId="1" fontId="46" fillId="0" borderId="0" xfId="27" applyNumberFormat="1" applyFont="1" applyBorder="1" applyAlignment="1">
      <alignment horizontal="left" vertical="top" wrapText="1"/>
    </xf>
    <xf numFmtId="4" fontId="47" fillId="0" borderId="13" xfId="0" applyNumberFormat="1" applyFont="1" applyBorder="1" applyAlignment="1">
      <alignment horizontal="center"/>
    </xf>
    <xf numFmtId="4" fontId="47" fillId="0" borderId="4" xfId="0" applyNumberFormat="1" applyFont="1" applyBorder="1" applyAlignment="1">
      <alignment horizontal="center"/>
    </xf>
    <xf numFmtId="4" fontId="47" fillId="0" borderId="13" xfId="0" applyNumberFormat="1" applyFont="1" applyBorder="1" applyAlignment="1">
      <alignment horizontal="center" wrapText="1"/>
    </xf>
    <xf numFmtId="4" fontId="47" fillId="0" borderId="0" xfId="0" applyNumberFormat="1" applyFont="1" applyAlignment="1">
      <alignment horizontal="center" wrapText="1"/>
    </xf>
    <xf numFmtId="4" fontId="47" fillId="0" borderId="0" xfId="0" applyNumberFormat="1" applyFont="1" applyAlignment="1">
      <alignment horizontal="right" wrapText="1"/>
    </xf>
    <xf numFmtId="4" fontId="47" fillId="0" borderId="0" xfId="0" applyNumberFormat="1" applyFont="1" applyAlignment="1" applyProtection="1">
      <alignment horizontal="center" wrapText="1"/>
      <protection locked="0"/>
    </xf>
    <xf numFmtId="4" fontId="46" fillId="0" borderId="4" xfId="27" applyNumberFormat="1" applyFont="1" applyBorder="1" applyAlignment="1">
      <alignment horizontal="center"/>
    </xf>
    <xf numFmtId="4" fontId="46" fillId="0" borderId="5" xfId="27" applyNumberFormat="1" applyFont="1" applyBorder="1" applyAlignment="1">
      <alignment horizontal="center"/>
    </xf>
    <xf numFmtId="4" fontId="46" fillId="0" borderId="8" xfId="27" applyNumberFormat="1" applyFont="1" applyBorder="1" applyAlignment="1">
      <alignment horizontal="right"/>
    </xf>
    <xf numFmtId="4" fontId="47" fillId="0" borderId="13" xfId="27" applyNumberFormat="1" applyFont="1" applyBorder="1" applyAlignment="1">
      <alignment horizontal="center"/>
    </xf>
    <xf numFmtId="4" fontId="47" fillId="0" borderId="0" xfId="27" applyNumberFormat="1" applyFont="1" applyAlignment="1">
      <alignment horizontal="center"/>
    </xf>
    <xf numFmtId="4" fontId="47" fillId="0" borderId="0" xfId="27" applyNumberFormat="1" applyFont="1" applyAlignment="1">
      <alignment horizontal="right"/>
    </xf>
    <xf numFmtId="4" fontId="47" fillId="0" borderId="0" xfId="27" applyNumberFormat="1" applyFont="1" applyAlignment="1" applyProtection="1">
      <alignment horizontal="center"/>
      <protection locked="0"/>
    </xf>
    <xf numFmtId="4" fontId="47" fillId="0" borderId="4" xfId="27" applyNumberFormat="1" applyFont="1" applyBorder="1" applyAlignment="1">
      <alignment horizontal="center"/>
    </xf>
    <xf numFmtId="4" fontId="47" fillId="0" borderId="8" xfId="27" applyNumberFormat="1" applyFont="1" applyBorder="1" applyAlignment="1">
      <alignment horizontal="center"/>
    </xf>
    <xf numFmtId="4" fontId="46" fillId="0" borderId="3" xfId="27" applyNumberFormat="1" applyFont="1" applyBorder="1" applyAlignment="1">
      <alignment horizontal="right"/>
    </xf>
    <xf numFmtId="4" fontId="47" fillId="0" borderId="8" xfId="27" applyNumberFormat="1" applyFont="1" applyBorder="1" applyAlignment="1" applyProtection="1">
      <alignment horizontal="right"/>
      <protection locked="0"/>
    </xf>
    <xf numFmtId="4" fontId="47" fillId="0" borderId="0" xfId="27" applyNumberFormat="1" applyFont="1" applyAlignment="1" applyProtection="1">
      <alignment horizontal="right"/>
      <protection locked="0"/>
    </xf>
    <xf numFmtId="4" fontId="47" fillId="0" borderId="10" xfId="27" applyNumberFormat="1" applyFont="1" applyBorder="1" applyAlignment="1">
      <alignment horizontal="center"/>
    </xf>
    <xf numFmtId="4" fontId="48" fillId="0" borderId="13" xfId="27" applyNumberFormat="1" applyFont="1" applyBorder="1" applyAlignment="1">
      <alignment horizontal="center"/>
    </xf>
    <xf numFmtId="4" fontId="48" fillId="0" borderId="4" xfId="27" applyNumberFormat="1" applyFont="1" applyBorder="1" applyAlignment="1">
      <alignment horizontal="center"/>
    </xf>
    <xf numFmtId="4" fontId="49" fillId="0" borderId="8" xfId="27" applyNumberFormat="1" applyFont="1" applyBorder="1" applyAlignment="1" applyProtection="1">
      <alignment horizontal="right"/>
      <protection locked="0"/>
    </xf>
    <xf numFmtId="4" fontId="48" fillId="0" borderId="0" xfId="27" applyNumberFormat="1" applyFont="1" applyAlignment="1">
      <alignment horizontal="center"/>
    </xf>
    <xf numFmtId="4" fontId="48" fillId="0" borderId="0" xfId="27" applyNumberFormat="1" applyFont="1" applyAlignment="1">
      <alignment horizontal="right"/>
    </xf>
    <xf numFmtId="4" fontId="46" fillId="0" borderId="0" xfId="27" applyNumberFormat="1" applyFont="1" applyBorder="1" applyAlignment="1">
      <alignment horizontal="right"/>
    </xf>
    <xf numFmtId="0" fontId="13" fillId="0" borderId="0" xfId="26" applyFont="1" applyBorder="1" applyAlignment="1">
      <alignment horizontal="right" vertical="top" wrapText="1"/>
    </xf>
    <xf numFmtId="49" fontId="39" fillId="0" borderId="0" xfId="26" applyNumberFormat="1" applyFont="1" applyBorder="1" applyAlignment="1">
      <alignment horizontal="left" vertical="top" wrapText="1"/>
    </xf>
    <xf numFmtId="0" fontId="13" fillId="0" borderId="0" xfId="0" applyFont="1" applyBorder="1" applyAlignment="1">
      <alignment horizontal="right" vertical="top" wrapText="1"/>
    </xf>
    <xf numFmtId="0" fontId="39" fillId="0" borderId="0" xfId="0" applyFont="1" applyBorder="1" applyAlignment="1">
      <alignment horizontal="justify" vertical="justify" wrapText="1"/>
    </xf>
    <xf numFmtId="0" fontId="35" fillId="0" borderId="0" xfId="0" applyFont="1" applyBorder="1" applyAlignment="1">
      <alignment horizontal="right" vertical="top" wrapText="1"/>
    </xf>
    <xf numFmtId="0" fontId="36" fillId="0" borderId="0" xfId="0" applyFont="1" applyBorder="1" applyAlignment="1">
      <alignment horizontal="justify" vertical="justify" wrapText="1"/>
    </xf>
    <xf numFmtId="0" fontId="39" fillId="0" borderId="43" xfId="26" applyFont="1" applyBorder="1" applyAlignment="1">
      <alignment horizontal="right" vertical="top" wrapText="1"/>
    </xf>
    <xf numFmtId="0" fontId="39" fillId="0" borderId="44" xfId="26" applyFont="1" applyBorder="1" applyAlignment="1">
      <alignment wrapText="1"/>
    </xf>
    <xf numFmtId="171" fontId="39" fillId="0" borderId="38" xfId="26" applyNumberFormat="1" applyFont="1" applyBorder="1" applyAlignment="1">
      <alignment horizontal="right" wrapText="1"/>
    </xf>
    <xf numFmtId="171" fontId="39" fillId="0" borderId="40" xfId="26" applyNumberFormat="1" applyFont="1" applyBorder="1" applyAlignment="1">
      <alignment horizontal="right" wrapText="1"/>
    </xf>
    <xf numFmtId="0" fontId="0" fillId="0" borderId="0" xfId="0" applyAlignment="1">
      <alignment horizontal="right"/>
    </xf>
    <xf numFmtId="0" fontId="39" fillId="0" borderId="29" xfId="26" applyFont="1" applyBorder="1" applyAlignment="1">
      <alignment horizontal="right" wrapText="1"/>
    </xf>
    <xf numFmtId="0" fontId="40" fillId="0" borderId="33" xfId="31" applyFont="1" applyFill="1" applyBorder="1" applyAlignment="1" applyProtection="1">
      <alignment horizontal="right" wrapText="1"/>
    </xf>
    <xf numFmtId="49" fontId="39" fillId="0" borderId="42" xfId="26" applyNumberFormat="1" applyFont="1" applyBorder="1" applyAlignment="1">
      <alignment horizontal="right" vertical="center" wrapText="1"/>
    </xf>
    <xf numFmtId="0" fontId="39" fillId="0" borderId="35" xfId="0" applyFont="1" applyBorder="1" applyAlignment="1">
      <alignment horizontal="right" vertical="center" wrapText="1"/>
    </xf>
    <xf numFmtId="0" fontId="36" fillId="0" borderId="42" xfId="0" applyFont="1" applyBorder="1" applyAlignment="1">
      <alignment horizontal="right" vertical="center" wrapText="1"/>
    </xf>
    <xf numFmtId="0" fontId="5" fillId="0" borderId="0" xfId="19" applyFont="1" applyBorder="1" applyAlignment="1">
      <alignment horizontal="left" vertical="center" wrapText="1"/>
    </xf>
    <xf numFmtId="0" fontId="5" fillId="0" borderId="0" xfId="19" applyNumberFormat="1" applyFont="1" applyBorder="1" applyAlignment="1">
      <alignment horizontal="left" vertical="center" wrapText="1"/>
    </xf>
    <xf numFmtId="49" fontId="5" fillId="0" borderId="0" xfId="19" applyNumberFormat="1" applyFont="1" applyBorder="1" applyAlignment="1">
      <alignment horizontal="left" vertical="center" wrapText="1"/>
    </xf>
    <xf numFmtId="0" fontId="5" fillId="0" borderId="0" xfId="19" applyNumberFormat="1" applyFont="1" applyBorder="1" applyAlignment="1">
      <alignment horizontal="left" vertical="top" wrapText="1"/>
    </xf>
    <xf numFmtId="0" fontId="5" fillId="0" borderId="0" xfId="19" applyFont="1" applyBorder="1" applyAlignment="1">
      <alignment horizontal="left" vertical="center"/>
    </xf>
    <xf numFmtId="0" fontId="5" fillId="0" borderId="0" xfId="19" applyFont="1" applyBorder="1" applyAlignment="1">
      <alignment vertical="center" wrapText="1"/>
    </xf>
    <xf numFmtId="167" fontId="5" fillId="5" borderId="3" xfId="19" applyNumberFormat="1" applyFont="1" applyFill="1" applyBorder="1" applyAlignment="1">
      <alignment horizontal="center" vertical="top" wrapText="1"/>
    </xf>
    <xf numFmtId="167" fontId="5" fillId="6" borderId="3" xfId="19" applyNumberFormat="1" applyFont="1" applyFill="1" applyBorder="1" applyAlignment="1">
      <alignment horizontal="center" vertical="top" wrapText="1"/>
    </xf>
    <xf numFmtId="49" fontId="5" fillId="5" borderId="3" xfId="19" applyNumberFormat="1" applyFont="1" applyFill="1" applyBorder="1" applyAlignment="1">
      <alignment horizontal="left" vertical="top" wrapText="1"/>
    </xf>
    <xf numFmtId="49" fontId="13" fillId="0" borderId="3" xfId="19" applyNumberFormat="1" applyFont="1" applyBorder="1" applyAlignment="1">
      <alignment horizontal="left" vertical="center" wrapText="1"/>
    </xf>
    <xf numFmtId="0" fontId="13" fillId="0" borderId="3" xfId="19" applyFont="1" applyBorder="1" applyAlignment="1">
      <alignment horizontal="center" vertical="center"/>
    </xf>
    <xf numFmtId="49" fontId="5" fillId="6" borderId="3" xfId="19" applyNumberFormat="1" applyFont="1" applyFill="1" applyBorder="1" applyAlignment="1">
      <alignment horizontal="center" vertical="top" wrapText="1"/>
    </xf>
    <xf numFmtId="167" fontId="5" fillId="7" borderId="9" xfId="19" applyNumberFormat="1" applyFont="1" applyFill="1" applyBorder="1" applyAlignment="1">
      <alignment horizontal="center" vertical="top" wrapText="1"/>
    </xf>
    <xf numFmtId="49" fontId="28" fillId="5" borderId="5" xfId="19" applyNumberFormat="1" applyFont="1" applyFill="1" applyBorder="1" applyAlignment="1">
      <alignment horizontal="left" vertical="top" wrapText="1"/>
    </xf>
    <xf numFmtId="0" fontId="11" fillId="0" borderId="4" xfId="10" applyFont="1" applyBorder="1" applyAlignment="1">
      <alignment horizontal="left" vertical="top" wrapText="1"/>
    </xf>
    <xf numFmtId="49" fontId="13" fillId="0" borderId="4" xfId="19" applyNumberFormat="1" applyFont="1" applyBorder="1" applyAlignment="1">
      <alignment horizontal="left" vertical="center" wrapText="1"/>
    </xf>
    <xf numFmtId="49" fontId="13" fillId="0" borderId="8" xfId="19" applyNumberFormat="1" applyFont="1" applyBorder="1" applyAlignment="1">
      <alignment horizontal="center" vertical="center" wrapText="1"/>
    </xf>
    <xf numFmtId="49" fontId="13" fillId="0" borderId="3" xfId="19" applyNumberFormat="1" applyFont="1" applyBorder="1" applyAlignment="1">
      <alignment horizontal="center" vertical="center"/>
    </xf>
    <xf numFmtId="0" fontId="9" fillId="0" borderId="0" xfId="0" applyFont="1" applyBorder="1" applyAlignment="1">
      <alignment horizontal="left" vertical="top" wrapText="1"/>
    </xf>
    <xf numFmtId="0" fontId="10" fillId="0" borderId="0" xfId="0" applyFont="1" applyBorder="1" applyAlignment="1">
      <alignment vertical="top" wrapText="1"/>
    </xf>
    <xf numFmtId="0" fontId="11" fillId="0" borderId="0" xfId="0" applyFont="1" applyBorder="1" applyAlignment="1">
      <alignment horizontal="left" vertical="top" wrapText="1"/>
    </xf>
    <xf numFmtId="0" fontId="12" fillId="0" borderId="3" xfId="10" applyFont="1" applyBorder="1" applyAlignment="1">
      <alignment horizontal="left" vertical="center"/>
    </xf>
    <xf numFmtId="167" fontId="11" fillId="0" borderId="0" xfId="0" applyNumberFormat="1" applyFont="1" applyBorder="1" applyAlignment="1">
      <alignment horizontal="left" vertical="top" wrapText="1"/>
    </xf>
    <xf numFmtId="0" fontId="11" fillId="0" borderId="0" xfId="10" applyFont="1" applyBorder="1" applyAlignment="1">
      <alignment horizontal="left" vertical="top" wrapText="1"/>
    </xf>
    <xf numFmtId="0" fontId="11" fillId="0" borderId="0" xfId="10" applyFont="1" applyAlignment="1">
      <alignment horizontal="left" vertical="center"/>
    </xf>
    <xf numFmtId="0" fontId="11" fillId="0" borderId="13" xfId="10" applyFont="1" applyBorder="1" applyAlignment="1">
      <alignment horizontal="left" vertical="center"/>
    </xf>
    <xf numFmtId="0" fontId="11" fillId="0" borderId="0" xfId="10" applyFont="1" applyBorder="1" applyAlignment="1">
      <alignment horizontal="left" vertical="center"/>
    </xf>
    <xf numFmtId="0" fontId="30" fillId="0" borderId="0" xfId="0" applyFont="1" applyFill="1" applyBorder="1" applyAlignment="1">
      <alignment horizontal="left" vertical="top" wrapText="1"/>
    </xf>
    <xf numFmtId="49" fontId="31" fillId="0" borderId="14" xfId="19" applyNumberFormat="1" applyFont="1" applyBorder="1" applyAlignment="1">
      <alignment horizontal="center" vertical="center" wrapText="1"/>
    </xf>
    <xf numFmtId="17" fontId="31" fillId="0" borderId="0" xfId="19" applyNumberFormat="1" applyFont="1" applyBorder="1" applyAlignment="1">
      <alignment horizontal="center" vertical="center"/>
    </xf>
    <xf numFmtId="0" fontId="31" fillId="0" borderId="0" xfId="19" applyFont="1" applyBorder="1" applyAlignment="1">
      <alignment horizontal="center" vertical="center"/>
    </xf>
    <xf numFmtId="0" fontId="11" fillId="0" borderId="0" xfId="15" applyFont="1" applyAlignment="1">
      <alignment horizontal="left" vertical="center"/>
    </xf>
    <xf numFmtId="0" fontId="5" fillId="0" borderId="0" xfId="19" applyFont="1" applyAlignment="1">
      <alignment horizontal="left" wrapText="1"/>
    </xf>
    <xf numFmtId="49" fontId="5" fillId="7" borderId="3" xfId="31" applyNumberFormat="1" applyFont="1" applyFill="1" applyBorder="1" applyAlignment="1" applyProtection="1">
      <alignment horizontal="left" vertical="center"/>
    </xf>
    <xf numFmtId="49" fontId="13" fillId="0" borderId="3" xfId="19" applyNumberFormat="1" applyFont="1" applyBorder="1" applyAlignment="1">
      <alignment horizontal="left" vertical="center"/>
    </xf>
    <xf numFmtId="4" fontId="28" fillId="0" borderId="22" xfId="19" applyNumberFormat="1" applyFont="1" applyBorder="1" applyAlignment="1">
      <alignment horizontal="center" wrapText="1"/>
    </xf>
    <xf numFmtId="4" fontId="28" fillId="0" borderId="23" xfId="19" applyNumberFormat="1" applyFont="1" applyBorder="1" applyAlignment="1">
      <alignment horizontal="center" wrapText="1"/>
    </xf>
    <xf numFmtId="4" fontId="28" fillId="0" borderId="24" xfId="19" applyNumberFormat="1" applyFont="1" applyBorder="1" applyAlignment="1">
      <alignment horizontal="center" wrapText="1"/>
    </xf>
    <xf numFmtId="4" fontId="28" fillId="0" borderId="25" xfId="19" applyNumberFormat="1" applyFont="1" applyBorder="1" applyAlignment="1">
      <alignment horizontal="center" wrapText="1"/>
    </xf>
    <xf numFmtId="4" fontId="28" fillId="0" borderId="26" xfId="19" applyNumberFormat="1" applyFont="1" applyBorder="1" applyAlignment="1">
      <alignment horizontal="center" wrapText="1"/>
    </xf>
    <xf numFmtId="4" fontId="28" fillId="0" borderId="27" xfId="19" applyNumberFormat="1" applyFont="1" applyBorder="1" applyAlignment="1">
      <alignment horizontal="center" wrapText="1"/>
    </xf>
    <xf numFmtId="0" fontId="5" fillId="0" borderId="0" xfId="19" applyFont="1" applyAlignment="1">
      <alignment horizontal="center" wrapText="1"/>
    </xf>
    <xf numFmtId="0" fontId="5" fillId="0" borderId="13" xfId="19" applyFont="1" applyBorder="1" applyAlignment="1">
      <alignment horizontal="center" wrapText="1"/>
    </xf>
    <xf numFmtId="0" fontId="5" fillId="0" borderId="3" xfId="19" applyFont="1" applyBorder="1" applyAlignment="1">
      <alignment horizontal="center" vertical="center"/>
    </xf>
    <xf numFmtId="49" fontId="5" fillId="9" borderId="3" xfId="31" applyNumberFormat="1" applyFont="1" applyFill="1" applyBorder="1" applyAlignment="1" applyProtection="1">
      <alignment horizontal="left" vertical="center"/>
    </xf>
    <xf numFmtId="49" fontId="5" fillId="5" borderId="3" xfId="31" applyNumberFormat="1" applyFont="1" applyFill="1" applyBorder="1" applyAlignment="1" applyProtection="1">
      <alignment horizontal="left" vertical="center"/>
    </xf>
    <xf numFmtId="49" fontId="5" fillId="6" borderId="3" xfId="31" applyNumberFormat="1" applyFont="1" applyFill="1" applyBorder="1" applyAlignment="1" applyProtection="1">
      <alignment horizontal="left" vertical="center"/>
    </xf>
    <xf numFmtId="0" fontId="5" fillId="0" borderId="2" xfId="19" applyFont="1" applyBorder="1" applyAlignment="1">
      <alignment horizontal="center" vertical="center"/>
    </xf>
    <xf numFmtId="4" fontId="45" fillId="0" borderId="3" xfId="27" applyNumberFormat="1" applyFont="1" applyBorder="1" applyAlignment="1">
      <alignment horizontal="right"/>
    </xf>
    <xf numFmtId="3" fontId="18" fillId="0" borderId="23" xfId="30" applyNumberFormat="1" applyFont="1" applyBorder="1" applyAlignment="1" applyProtection="1">
      <alignment horizontal="center" wrapText="1"/>
    </xf>
    <xf numFmtId="3" fontId="18" fillId="0" borderId="23" xfId="30" applyNumberFormat="1" applyFont="1" applyBorder="1" applyAlignment="1" applyProtection="1">
      <alignment horizontal="center"/>
    </xf>
    <xf numFmtId="3" fontId="18" fillId="0" borderId="24" xfId="30" applyNumberFormat="1" applyFont="1" applyBorder="1" applyAlignment="1" applyProtection="1">
      <alignment horizontal="center"/>
    </xf>
    <xf numFmtId="3" fontId="18" fillId="0" borderId="0" xfId="30" applyNumberFormat="1" applyFont="1" applyBorder="1" applyAlignment="1" applyProtection="1">
      <alignment horizontal="center"/>
    </xf>
    <xf numFmtId="3" fontId="18" fillId="0" borderId="28" xfId="30" applyNumberFormat="1" applyFont="1" applyBorder="1" applyAlignment="1" applyProtection="1">
      <alignment horizontal="center"/>
    </xf>
    <xf numFmtId="3" fontId="18" fillId="0" borderId="26" xfId="30" applyNumberFormat="1" applyFont="1" applyBorder="1" applyAlignment="1" applyProtection="1">
      <alignment horizontal="center"/>
    </xf>
    <xf numFmtId="3" fontId="18" fillId="0" borderId="27" xfId="30" applyNumberFormat="1" applyFont="1" applyBorder="1" applyAlignment="1" applyProtection="1">
      <alignment horizontal="center"/>
    </xf>
    <xf numFmtId="1" fontId="17" fillId="0" borderId="16" xfId="27" applyNumberFormat="1" applyFont="1" applyBorder="1" applyAlignment="1">
      <alignment horizontal="left" vertical="top"/>
    </xf>
    <xf numFmtId="2" fontId="22" fillId="0" borderId="17" xfId="27" applyFont="1" applyBorder="1" applyAlignment="1">
      <alignment horizontal="center" wrapText="1"/>
    </xf>
    <xf numFmtId="2" fontId="22" fillId="0" borderId="19" xfId="27" applyFont="1" applyBorder="1" applyAlignment="1">
      <alignment horizontal="left"/>
    </xf>
    <xf numFmtId="2" fontId="22" fillId="0" borderId="20" xfId="27" applyFont="1" applyBorder="1" applyAlignment="1">
      <alignment horizontal="left"/>
    </xf>
    <xf numFmtId="170" fontId="18" fillId="0" borderId="0" xfId="27" applyNumberFormat="1" applyFont="1" applyBorder="1" applyAlignment="1">
      <alignment horizontal="left" vertical="top" wrapText="1"/>
    </xf>
    <xf numFmtId="4" fontId="49" fillId="0" borderId="4" xfId="27" applyNumberFormat="1" applyFont="1" applyBorder="1" applyAlignment="1" applyProtection="1">
      <alignment horizontal="right"/>
      <protection locked="0"/>
    </xf>
    <xf numFmtId="4" fontId="49" fillId="0" borderId="8" xfId="27" applyNumberFormat="1" applyFont="1" applyBorder="1" applyAlignment="1" applyProtection="1">
      <alignment horizontal="right"/>
      <protection locked="0"/>
    </xf>
    <xf numFmtId="3" fontId="46" fillId="0" borderId="23" xfId="30" applyNumberFormat="1" applyFont="1" applyBorder="1" applyAlignment="1" applyProtection="1">
      <alignment horizontal="center" wrapText="1"/>
    </xf>
    <xf numFmtId="3" fontId="46" fillId="0" borderId="23" xfId="30" applyNumberFormat="1" applyFont="1" applyBorder="1" applyAlignment="1" applyProtection="1">
      <alignment horizontal="center"/>
    </xf>
    <xf numFmtId="3" fontId="46" fillId="0" borderId="24" xfId="30" applyNumberFormat="1" applyFont="1" applyBorder="1" applyAlignment="1" applyProtection="1">
      <alignment horizontal="center"/>
    </xf>
    <xf numFmtId="3" fontId="46" fillId="0" borderId="0" xfId="30" applyNumberFormat="1" applyFont="1" applyBorder="1" applyAlignment="1" applyProtection="1">
      <alignment horizontal="center"/>
    </xf>
    <xf numFmtId="3" fontId="46" fillId="0" borderId="28" xfId="30" applyNumberFormat="1" applyFont="1" applyBorder="1" applyAlignment="1" applyProtection="1">
      <alignment horizontal="center"/>
    </xf>
    <xf numFmtId="3" fontId="46" fillId="0" borderId="26" xfId="30" applyNumberFormat="1" applyFont="1" applyBorder="1" applyAlignment="1" applyProtection="1">
      <alignment horizontal="center"/>
    </xf>
    <xf numFmtId="3" fontId="46" fillId="0" borderId="27" xfId="30" applyNumberFormat="1" applyFont="1" applyBorder="1" applyAlignment="1" applyProtection="1">
      <alignment horizontal="center"/>
    </xf>
    <xf numFmtId="1" fontId="19" fillId="0" borderId="0" xfId="27" applyNumberFormat="1" applyFont="1" applyBorder="1" applyAlignment="1">
      <alignment horizontal="left" vertical="top" wrapText="1"/>
    </xf>
    <xf numFmtId="1" fontId="17" fillId="0" borderId="17" xfId="27" applyNumberFormat="1" applyFont="1" applyBorder="1" applyAlignment="1">
      <alignment horizontal="left" vertical="top"/>
    </xf>
    <xf numFmtId="2" fontId="22" fillId="0" borderId="0" xfId="27" applyFont="1" applyBorder="1" applyAlignment="1">
      <alignment horizontal="center" wrapText="1"/>
    </xf>
    <xf numFmtId="2" fontId="22" fillId="0" borderId="21" xfId="27" applyFont="1" applyBorder="1" applyAlignment="1">
      <alignment horizontal="left"/>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1" fontId="19" fillId="0" borderId="4" xfId="27" applyNumberFormat="1" applyFont="1" applyBorder="1" applyAlignment="1">
      <alignment horizontal="left" vertical="top" wrapText="1"/>
    </xf>
    <xf numFmtId="1" fontId="19" fillId="0" borderId="5" xfId="27" applyNumberFormat="1" applyFont="1" applyBorder="1" applyAlignment="1">
      <alignment horizontal="left" vertical="top" wrapText="1"/>
    </xf>
  </cellXfs>
  <cellStyles count="33">
    <cellStyle name="Comma 2" xfId="1"/>
    <cellStyle name="Comma 3" xfId="2"/>
    <cellStyle name="Comma 4" xfId="3"/>
    <cellStyle name="Comma 5" xfId="4"/>
    <cellStyle name="Comma 6" xfId="5"/>
    <cellStyle name="Comma 7" xfId="6"/>
    <cellStyle name="Excel Built-in 40% - Accent5" xfId="31"/>
    <cellStyle name="Excel Built-in Bad" xfId="32"/>
    <cellStyle name="Explanatory Text 2" xfId="7"/>
    <cellStyle name="Normal 10" xfId="8"/>
    <cellStyle name="Normal 12 3" xfId="9"/>
    <cellStyle name="Normal 2" xfId="10"/>
    <cellStyle name="Normal 2 2" xfId="11"/>
    <cellStyle name="Normal 2 3" xfId="12"/>
    <cellStyle name="Normal 22 2" xfId="13"/>
    <cellStyle name="Normal 3" xfId="14"/>
    <cellStyle name="Normal 4" xfId="15"/>
    <cellStyle name="Normal 5" xfId="16"/>
    <cellStyle name="Normal 5 10" xfId="17"/>
    <cellStyle name="Normal 5 2" xfId="18"/>
    <cellStyle name="Normal 6" xfId="19"/>
    <cellStyle name="Normal 6 2" xfId="20"/>
    <cellStyle name="Normal 6 3" xfId="21"/>
    <cellStyle name="Normal 7" xfId="22"/>
    <cellStyle name="Normal 8" xfId="23"/>
    <cellStyle name="Normal 9" xfId="24"/>
    <cellStyle name="Normalno" xfId="0" builtinId="0"/>
    <cellStyle name="Normalno 2" xfId="25"/>
    <cellStyle name="Normalno 3" xfId="26"/>
    <cellStyle name="Normalno 4" xfId="27"/>
    <cellStyle name="Stil 1" xfId="28"/>
    <cellStyle name="Style 1" xfId="29"/>
    <cellStyle name="Zarez 2" xfId="3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CC1DA"/>
      <rgbColor rgb="FF948A54"/>
      <rgbColor rgb="FFC3D69B"/>
      <rgbColor rgb="FF993366"/>
      <rgbColor rgb="FFEBF1DE"/>
      <rgbColor rgb="FFDCE6F2"/>
      <rgbColor rgb="FF660066"/>
      <rgbColor rgb="FFFF8080"/>
      <rgbColor rgb="FF0070C0"/>
      <rgbColor rgb="FFB9CDE5"/>
      <rgbColor rgb="FF000080"/>
      <rgbColor rgb="FFFF00FF"/>
      <rgbColor rgb="FFFFFF00"/>
      <rgbColor rgb="FF00FFFF"/>
      <rgbColor rgb="FF800080"/>
      <rgbColor rgb="FF800000"/>
      <rgbColor rgb="FF008080"/>
      <rgbColor rgb="FF0000FF"/>
      <rgbColor rgb="FF00B0F0"/>
      <rgbColor rgb="FFDDD9C3"/>
      <rgbColor rgb="FFEEECE1"/>
      <rgbColor rgb="FFFCD5B5"/>
      <rgbColor rgb="FFB7DEE8"/>
      <rgbColor rgb="FFFFC7CE"/>
      <rgbColor rgb="FFB3A2C7"/>
      <rgbColor rgb="FFFAC090"/>
      <rgbColor rgb="FF3366FF"/>
      <rgbColor rgb="FF33CCCC"/>
      <rgbColor rgb="FF92D050"/>
      <rgbColor rgb="FFFFC000"/>
      <rgbColor rgb="FFFF9900"/>
      <rgbColor rgb="FFFF6600"/>
      <rgbColor rgb="FF666699"/>
      <rgbColor rgb="FFC4BD97"/>
      <rgbColor rgb="FF003366"/>
      <rgbColor rgb="FF339966"/>
      <rgbColor rgb="FF00000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66600</xdr:colOff>
      <xdr:row>18</xdr:row>
      <xdr:rowOff>0</xdr:rowOff>
    </xdr:from>
    <xdr:to>
      <xdr:col>1</xdr:col>
      <xdr:colOff>2545200</xdr:colOff>
      <xdr:row>26</xdr:row>
      <xdr:rowOff>130973</xdr:rowOff>
    </xdr:to>
    <xdr:pic>
      <xdr:nvPicPr>
        <xdr:cNvPr id="2" name="Picture 9">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tretch/>
      </xdr:blipFill>
      <xdr:spPr>
        <a:xfrm>
          <a:off x="66600" y="3213000"/>
          <a:ext cx="3000960" cy="1624680"/>
        </a:xfrm>
        <a:prstGeom prst="rect">
          <a:avLst/>
        </a:prstGeom>
        <a:ln w="0">
          <a:noFill/>
        </a:ln>
      </xdr:spPr>
    </xdr:pic>
    <xdr:clientData/>
  </xdr:twoCellAnchor>
  <xdr:twoCellAnchor editAs="absolute">
    <xdr:from>
      <xdr:col>2</xdr:col>
      <xdr:colOff>408214</xdr:colOff>
      <xdr:row>1</xdr:row>
      <xdr:rowOff>23760</xdr:rowOff>
    </xdr:from>
    <xdr:to>
      <xdr:col>5</xdr:col>
      <xdr:colOff>360000</xdr:colOff>
      <xdr:row>7</xdr:row>
      <xdr:rowOff>81643</xdr:rowOff>
    </xdr:to>
    <xdr:pic>
      <xdr:nvPicPr>
        <xdr:cNvPr id="3" name="Picture 1">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cstate="print"/>
        <a:srcRect l="20519" t="37552" r="47451" b="34380"/>
        <a:stretch/>
      </xdr:blipFill>
      <xdr:spPr>
        <a:xfrm>
          <a:off x="3476625" y="214260"/>
          <a:ext cx="2026875" cy="1200883"/>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319768</xdr:colOff>
      <xdr:row>2</xdr:row>
      <xdr:rowOff>23760</xdr:rowOff>
    </xdr:from>
    <xdr:to>
      <xdr:col>5</xdr:col>
      <xdr:colOff>379080</xdr:colOff>
      <xdr:row>7</xdr:row>
      <xdr:rowOff>163286</xdr:rowOff>
    </xdr:to>
    <xdr:pic>
      <xdr:nvPicPr>
        <xdr:cNvPr id="2" name="Picture 6">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l="20519" t="37552" r="47451" b="34380"/>
        <a:stretch/>
      </xdr:blipFill>
      <xdr:spPr>
        <a:xfrm>
          <a:off x="3435804" y="404760"/>
          <a:ext cx="2093580" cy="1092026"/>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haela.bastasic/Samostalno/2017/PROJEKTI/Susara%20Francuska/Francuska/proracun%20trokrakih%20venti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NIX"/>
      <sheetName val="SIEMENS"/>
      <sheetName val="SAUTER"/>
      <sheetName val="PODACI"/>
    </sheetNames>
    <sheetDataSet>
      <sheetData sheetId="0"/>
      <sheetData sheetId="1"/>
      <sheetData sheetId="2"/>
      <sheetData sheetId="3"/>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27"/>
  <sheetViews>
    <sheetView tabSelected="1" view="pageBreakPreview" topLeftCell="A55" zoomScaleNormal="100" zoomScaleSheetLayoutView="100" zoomScalePageLayoutView="140" workbookViewId="0">
      <selection activeCell="C20" sqref="C20:F21"/>
    </sheetView>
  </sheetViews>
  <sheetFormatPr defaultColWidth="10.88671875" defaultRowHeight="14.4"/>
  <cols>
    <col min="1" max="1" width="7.44140625" style="1" customWidth="1"/>
    <col min="2" max="2" width="38.5546875" style="2" customWidth="1"/>
    <col min="3" max="3" width="8.5546875" style="1" customWidth="1"/>
    <col min="4" max="4" width="10.44140625" style="3" customWidth="1"/>
    <col min="5" max="5" width="12.109375" style="3" customWidth="1"/>
    <col min="6" max="6" width="11.44140625" style="4" customWidth="1"/>
    <col min="7" max="8" width="10.88671875" style="5"/>
    <col min="9" max="9" width="10.88671875" style="6"/>
    <col min="10" max="10" width="10.88671875" style="7"/>
    <col min="11" max="13" width="10.88671875" style="6"/>
    <col min="14" max="14" width="10.88671875" style="7"/>
    <col min="15" max="241" width="10.88671875" style="8"/>
    <col min="242" max="242" width="10" style="8" customWidth="1"/>
    <col min="243" max="243" width="43.33203125" style="8" customWidth="1"/>
    <col min="244" max="244" width="9.88671875" style="8" customWidth="1"/>
    <col min="245" max="245" width="12.88671875" style="8" customWidth="1"/>
    <col min="246" max="246" width="11.88671875" style="8" customWidth="1"/>
    <col min="247" max="247" width="12.6640625" style="8" customWidth="1"/>
    <col min="248" max="497" width="10.88671875" style="8"/>
    <col min="498" max="498" width="10" style="8" customWidth="1"/>
    <col min="499" max="499" width="43.33203125" style="8" customWidth="1"/>
    <col min="500" max="500" width="9.88671875" style="8" customWidth="1"/>
    <col min="501" max="501" width="12.88671875" style="8" customWidth="1"/>
    <col min="502" max="502" width="11.88671875" style="8" customWidth="1"/>
    <col min="503" max="503" width="12.6640625" style="8" customWidth="1"/>
    <col min="504" max="753" width="10.88671875" style="8"/>
    <col min="754" max="754" width="10" style="8" customWidth="1"/>
    <col min="755" max="755" width="43.33203125" style="8" customWidth="1"/>
    <col min="756" max="756" width="9.88671875" style="8" customWidth="1"/>
    <col min="757" max="757" width="12.88671875" style="8" customWidth="1"/>
    <col min="758" max="758" width="11.88671875" style="8" customWidth="1"/>
    <col min="759" max="759" width="12.6640625" style="8" customWidth="1"/>
    <col min="760" max="1009" width="10.88671875" style="8"/>
    <col min="1010" max="1010" width="10" style="8" customWidth="1"/>
    <col min="1011" max="1011" width="43.33203125" style="8" customWidth="1"/>
    <col min="1012" max="1012" width="9.88671875" style="8" customWidth="1"/>
    <col min="1013" max="1013" width="12.88671875" style="8" customWidth="1"/>
    <col min="1014" max="1014" width="11.88671875" style="8" customWidth="1"/>
    <col min="1015" max="1015" width="12.6640625" style="8" customWidth="1"/>
    <col min="1016" max="1024" width="10.88671875" style="8"/>
  </cols>
  <sheetData>
    <row r="1" spans="3:6" ht="15" customHeight="1">
      <c r="C1" s="9" t="s">
        <v>0</v>
      </c>
      <c r="D1" s="10"/>
      <c r="E1" s="11"/>
      <c r="F1" s="12"/>
    </row>
    <row r="2" spans="3:6">
      <c r="C2" s="13"/>
      <c r="D2" s="14"/>
    </row>
    <row r="3" spans="3:6">
      <c r="C3" s="15"/>
      <c r="D3" s="14"/>
    </row>
    <row r="4" spans="3:6">
      <c r="C4" s="15"/>
      <c r="D4" s="14"/>
    </row>
    <row r="5" spans="3:6">
      <c r="C5" s="15"/>
      <c r="D5" s="14"/>
    </row>
    <row r="6" spans="3:6">
      <c r="C6" s="15"/>
      <c r="D6" s="14"/>
    </row>
    <row r="7" spans="3:6">
      <c r="C7" s="15"/>
      <c r="D7" s="14"/>
    </row>
    <row r="8" spans="3:6">
      <c r="C8" s="15"/>
      <c r="D8" s="14"/>
    </row>
    <row r="9" spans="3:6" ht="9.9" customHeight="1">
      <c r="C9" s="15"/>
      <c r="D9" s="14"/>
    </row>
    <row r="10" spans="3:6" ht="15" customHeight="1">
      <c r="C10" s="16" t="s">
        <v>1</v>
      </c>
      <c r="D10" s="10"/>
      <c r="E10" s="11"/>
      <c r="F10" s="12"/>
    </row>
    <row r="11" spans="3:6" ht="12.75" customHeight="1">
      <c r="C11" s="702" t="s">
        <v>2</v>
      </c>
      <c r="D11" s="702"/>
      <c r="E11" s="702"/>
      <c r="F11" s="702"/>
    </row>
    <row r="12" spans="3:6" ht="15.75" customHeight="1">
      <c r="C12" s="702"/>
      <c r="D12" s="702"/>
      <c r="E12" s="702"/>
      <c r="F12" s="702"/>
    </row>
    <row r="13" spans="3:6" ht="9.9" customHeight="1">
      <c r="C13" s="13"/>
      <c r="D13" s="14"/>
    </row>
    <row r="14" spans="3:6" ht="15" customHeight="1">
      <c r="C14" s="16" t="s">
        <v>3</v>
      </c>
      <c r="D14" s="17"/>
      <c r="E14" s="702">
        <v>35435239132</v>
      </c>
      <c r="F14" s="702"/>
    </row>
    <row r="15" spans="3:6" ht="9.9" customHeight="1">
      <c r="D15" s="18"/>
      <c r="E15" s="19"/>
    </row>
    <row r="16" spans="3:6" ht="15" customHeight="1">
      <c r="C16" s="9" t="s">
        <v>4</v>
      </c>
      <c r="D16" s="17"/>
      <c r="E16" s="20" t="s">
        <v>5</v>
      </c>
      <c r="F16" s="21"/>
    </row>
    <row r="17" spans="3:6" ht="9.9" customHeight="1">
      <c r="D17" s="18"/>
      <c r="E17" s="8"/>
    </row>
    <row r="18" spans="3:6" ht="9.9" customHeight="1">
      <c r="D18" s="18"/>
      <c r="E18" s="8"/>
    </row>
    <row r="19" spans="3:6" ht="15" customHeight="1">
      <c r="C19" s="9" t="s">
        <v>6</v>
      </c>
      <c r="D19" s="10"/>
      <c r="E19" s="11"/>
      <c r="F19" s="12"/>
    </row>
    <row r="20" spans="3:6" ht="16.649999999999999" customHeight="1">
      <c r="C20" s="703" t="s">
        <v>461</v>
      </c>
      <c r="D20" s="703"/>
      <c r="E20" s="703"/>
      <c r="F20" s="703"/>
    </row>
    <row r="21" spans="3:6" ht="24" customHeight="1">
      <c r="C21" s="703"/>
      <c r="D21" s="703"/>
      <c r="E21" s="703"/>
      <c r="F21" s="703"/>
    </row>
    <row r="22" spans="3:6">
      <c r="C22" s="22"/>
      <c r="D22" s="22"/>
      <c r="E22" s="22"/>
      <c r="F22" s="22"/>
    </row>
    <row r="23" spans="3:6">
      <c r="C23" s="22"/>
      <c r="D23" s="22"/>
      <c r="E23" s="22"/>
      <c r="F23" s="22"/>
    </row>
    <row r="24" spans="3:6" ht="15" customHeight="1">
      <c r="C24" s="9" t="s">
        <v>7</v>
      </c>
      <c r="D24" s="10"/>
      <c r="E24" s="11"/>
      <c r="F24" s="12"/>
    </row>
    <row r="25" spans="3:6" ht="12.75" customHeight="1">
      <c r="C25" s="704" t="s">
        <v>8</v>
      </c>
      <c r="D25" s="704"/>
      <c r="E25" s="704"/>
      <c r="F25" s="704"/>
    </row>
    <row r="26" spans="3:6">
      <c r="C26" s="704"/>
      <c r="D26" s="704"/>
      <c r="E26" s="704"/>
      <c r="F26" s="704"/>
    </row>
    <row r="27" spans="3:6">
      <c r="C27" s="13"/>
      <c r="D27" s="14"/>
    </row>
    <row r="28" spans="3:6">
      <c r="C28" s="13"/>
      <c r="D28" s="14"/>
    </row>
    <row r="29" spans="3:6" ht="15" customHeight="1">
      <c r="C29" s="9" t="s">
        <v>9</v>
      </c>
      <c r="D29" s="10"/>
      <c r="E29" s="11"/>
      <c r="F29" s="12"/>
    </row>
    <row r="30" spans="3:6">
      <c r="C30" s="23" t="s">
        <v>10</v>
      </c>
      <c r="D30" s="24"/>
    </row>
    <row r="31" spans="3:6">
      <c r="C31" s="25"/>
      <c r="D31" s="24"/>
    </row>
    <row r="32" spans="3:6" ht="15" customHeight="1">
      <c r="C32" s="9" t="s">
        <v>11</v>
      </c>
      <c r="D32" s="10"/>
      <c r="E32" s="11"/>
      <c r="F32" s="12"/>
    </row>
    <row r="33" spans="1:14" s="33" customFormat="1" ht="15" customHeight="1">
      <c r="A33" s="1"/>
      <c r="B33" s="26"/>
      <c r="C33" s="27" t="s">
        <v>12</v>
      </c>
      <c r="D33" s="28"/>
      <c r="E33" s="29"/>
      <c r="F33" s="29"/>
      <c r="G33" s="30"/>
      <c r="H33" s="30"/>
      <c r="I33" s="31"/>
      <c r="J33" s="32"/>
      <c r="K33" s="31"/>
      <c r="L33" s="31"/>
      <c r="M33" s="31"/>
      <c r="N33" s="32"/>
    </row>
    <row r="34" spans="1:14" s="33" customFormat="1" ht="15" customHeight="1">
      <c r="A34" s="1"/>
      <c r="B34" s="26"/>
      <c r="C34" s="705" t="s">
        <v>325</v>
      </c>
      <c r="D34" s="705"/>
      <c r="E34" s="705"/>
      <c r="F34" s="705"/>
      <c r="G34" s="30"/>
      <c r="H34" s="30"/>
      <c r="I34" s="31"/>
      <c r="J34" s="32"/>
      <c r="K34" s="31"/>
      <c r="L34" s="31"/>
      <c r="M34" s="31"/>
      <c r="N34" s="32"/>
    </row>
    <row r="35" spans="1:14" s="33" customFormat="1" ht="15" customHeight="1">
      <c r="A35" s="1"/>
      <c r="B35" s="34"/>
      <c r="C35" s="35" t="s">
        <v>13</v>
      </c>
      <c r="D35" s="36"/>
      <c r="E35" s="37"/>
      <c r="F35" s="37"/>
      <c r="G35" s="30"/>
      <c r="H35" s="30"/>
      <c r="I35" s="31"/>
      <c r="J35" s="32"/>
      <c r="K35" s="31"/>
      <c r="L35" s="31"/>
      <c r="M35" s="31"/>
      <c r="N35" s="32"/>
    </row>
    <row r="36" spans="1:14" s="33" customFormat="1" ht="15" customHeight="1">
      <c r="A36" s="1"/>
      <c r="B36" s="34"/>
      <c r="C36" s="38" t="s">
        <v>14</v>
      </c>
      <c r="D36" s="39"/>
      <c r="E36" s="40"/>
      <c r="F36" s="40"/>
      <c r="G36" s="30"/>
      <c r="H36" s="30"/>
      <c r="I36" s="31"/>
      <c r="J36" s="32"/>
      <c r="K36" s="31"/>
      <c r="L36" s="31"/>
      <c r="M36" s="31"/>
      <c r="N36" s="32"/>
    </row>
    <row r="37" spans="1:14" s="33" customFormat="1" ht="15" customHeight="1">
      <c r="A37" s="1"/>
      <c r="B37" s="34"/>
      <c r="C37" s="38" t="s">
        <v>15</v>
      </c>
      <c r="D37" s="39"/>
      <c r="E37" s="40"/>
      <c r="F37" s="40"/>
      <c r="G37" s="30"/>
      <c r="H37" s="30"/>
      <c r="I37" s="31"/>
      <c r="J37" s="32"/>
      <c r="K37" s="31"/>
      <c r="L37" s="31"/>
      <c r="M37" s="31"/>
      <c r="N37" s="32"/>
    </row>
    <row r="38" spans="1:14">
      <c r="C38" s="13"/>
      <c r="D38" s="14"/>
    </row>
    <row r="39" spans="1:14">
      <c r="C39" s="13"/>
      <c r="D39" s="14"/>
    </row>
    <row r="40" spans="1:14" ht="15" customHeight="1">
      <c r="C40" s="41" t="s">
        <v>16</v>
      </c>
      <c r="D40" s="10"/>
      <c r="E40" s="11"/>
      <c r="F40" s="12"/>
    </row>
    <row r="41" spans="1:14">
      <c r="C41" s="23" t="s">
        <v>17</v>
      </c>
      <c r="D41" s="24"/>
      <c r="E41" s="42"/>
      <c r="F41" s="43"/>
    </row>
    <row r="42" spans="1:14">
      <c r="C42" s="25"/>
      <c r="D42" s="24"/>
      <c r="E42" s="42"/>
      <c r="F42" s="43"/>
    </row>
    <row r="43" spans="1:14" ht="15" customHeight="1">
      <c r="C43" s="41" t="s">
        <v>18</v>
      </c>
      <c r="D43" s="11"/>
      <c r="E43" s="11"/>
      <c r="F43" s="12"/>
    </row>
    <row r="44" spans="1:14" ht="12.75" customHeight="1">
      <c r="C44" s="698" t="s">
        <v>304</v>
      </c>
      <c r="D44" s="698"/>
      <c r="E44" s="698"/>
      <c r="F44" s="44"/>
    </row>
    <row r="45" spans="1:14" ht="7.5" customHeight="1">
      <c r="C45" s="698"/>
      <c r="D45" s="698"/>
      <c r="E45" s="698"/>
      <c r="F45" s="45"/>
    </row>
    <row r="46" spans="1:14" s="33" customFormat="1" ht="15" customHeight="1">
      <c r="A46" s="1"/>
      <c r="B46" s="34"/>
      <c r="C46" s="38" t="s">
        <v>19</v>
      </c>
      <c r="D46" s="39"/>
      <c r="E46" s="40"/>
      <c r="F46" s="40"/>
      <c r="G46" s="30"/>
      <c r="H46" s="30"/>
      <c r="I46" s="31"/>
      <c r="J46" s="32"/>
      <c r="K46" s="31"/>
      <c r="L46" s="31"/>
      <c r="M46" s="31"/>
      <c r="N46" s="32"/>
    </row>
    <row r="47" spans="1:14" s="33" customFormat="1" ht="15" customHeight="1">
      <c r="A47" s="1"/>
      <c r="B47" s="34"/>
      <c r="C47" s="38" t="s">
        <v>20</v>
      </c>
      <c r="D47" s="39"/>
      <c r="E47" s="40"/>
      <c r="F47" s="40"/>
      <c r="G47" s="30"/>
      <c r="H47" s="30"/>
      <c r="I47" s="31"/>
      <c r="J47" s="32"/>
      <c r="K47" s="31"/>
      <c r="L47" s="31"/>
      <c r="M47" s="31"/>
      <c r="N47" s="32"/>
    </row>
    <row r="48" spans="1:14">
      <c r="C48" s="46"/>
    </row>
    <row r="49" spans="1:6">
      <c r="C49" s="9" t="s">
        <v>21</v>
      </c>
      <c r="D49" s="47" t="s">
        <v>22</v>
      </c>
      <c r="E49" s="48" t="s">
        <v>23</v>
      </c>
      <c r="F49" s="49" t="s">
        <v>24</v>
      </c>
    </row>
    <row r="50" spans="1:6">
      <c r="D50" s="18"/>
    </row>
    <row r="51" spans="1:6" ht="15" customHeight="1">
      <c r="C51" s="9" t="s">
        <v>25</v>
      </c>
      <c r="D51" s="11"/>
      <c r="E51" s="50"/>
      <c r="F51" s="51"/>
    </row>
    <row r="52" spans="1:6" ht="12.75" customHeight="1">
      <c r="C52" s="23" t="s">
        <v>26</v>
      </c>
      <c r="E52" s="8"/>
      <c r="F52" s="52"/>
    </row>
    <row r="53" spans="1:6" ht="9.9" customHeight="1">
      <c r="C53" s="13"/>
    </row>
    <row r="54" spans="1:6" ht="15" customHeight="1">
      <c r="C54" s="9" t="s">
        <v>27</v>
      </c>
      <c r="D54" s="11"/>
      <c r="E54" s="11"/>
      <c r="F54" s="12"/>
    </row>
    <row r="55" spans="1:6" ht="12.75" customHeight="1">
      <c r="C55" s="23" t="s">
        <v>28</v>
      </c>
      <c r="D55" s="24"/>
      <c r="E55" s="53"/>
    </row>
    <row r="56" spans="1:6" ht="13.5" customHeight="1">
      <c r="A56" s="54" t="s">
        <v>29</v>
      </c>
      <c r="B56" s="699" t="s">
        <v>30</v>
      </c>
      <c r="C56" s="699"/>
      <c r="D56" s="699"/>
      <c r="E56" s="700"/>
      <c r="F56" s="700"/>
    </row>
    <row r="57" spans="1:6" ht="13.5" customHeight="1">
      <c r="A57" s="54" t="s">
        <v>31</v>
      </c>
      <c r="B57" s="693" t="s">
        <v>32</v>
      </c>
      <c r="C57" s="693"/>
      <c r="D57" s="55" t="s">
        <v>21</v>
      </c>
      <c r="E57" s="701" t="str">
        <f>D49</f>
        <v>27/20</v>
      </c>
      <c r="F57" s="701"/>
    </row>
    <row r="58" spans="1:6" ht="13.5" customHeight="1">
      <c r="A58" s="54" t="s">
        <v>33</v>
      </c>
      <c r="B58" s="693" t="s">
        <v>34</v>
      </c>
      <c r="C58" s="693"/>
      <c r="D58" s="55" t="s">
        <v>35</v>
      </c>
      <c r="E58" s="694" t="str">
        <f>C52</f>
        <v xml:space="preserve">KRIŽEVCI, 12/ 2020                 </v>
      </c>
      <c r="F58" s="694"/>
    </row>
    <row r="59" spans="1:6">
      <c r="A59" s="56"/>
      <c r="B59" s="57"/>
      <c r="C59" s="56"/>
      <c r="D59" s="14"/>
      <c r="E59" s="14"/>
    </row>
    <row r="60" spans="1:6">
      <c r="A60" s="56"/>
      <c r="B60" s="57"/>
      <c r="C60" s="56"/>
      <c r="D60" s="14"/>
      <c r="E60" s="14"/>
    </row>
    <row r="61" spans="1:6">
      <c r="A61" s="56"/>
      <c r="B61" s="57"/>
      <c r="C61" s="56"/>
      <c r="D61" s="14"/>
      <c r="E61" s="14"/>
    </row>
    <row r="62" spans="1:6">
      <c r="A62" s="56"/>
      <c r="B62" s="58"/>
      <c r="C62" s="56"/>
      <c r="D62" s="59"/>
      <c r="E62" s="59"/>
      <c r="F62" s="60"/>
    </row>
    <row r="63" spans="1:6">
      <c r="A63" s="56"/>
      <c r="B63" s="58"/>
      <c r="C63" s="56"/>
      <c r="D63" s="59"/>
      <c r="E63" s="59"/>
      <c r="F63" s="60"/>
    </row>
    <row r="64" spans="1:6">
      <c r="A64" s="61" t="s">
        <v>36</v>
      </c>
      <c r="B64" s="62" t="s">
        <v>37</v>
      </c>
      <c r="C64" s="63"/>
      <c r="D64" s="64"/>
      <c r="E64" s="65"/>
      <c r="F64" s="66">
        <v>2</v>
      </c>
    </row>
    <row r="65" spans="1:6">
      <c r="A65" s="56"/>
      <c r="B65" s="67"/>
      <c r="C65" s="56"/>
      <c r="D65" s="68"/>
      <c r="F65" s="69"/>
    </row>
    <row r="66" spans="1:6">
      <c r="A66" s="56"/>
      <c r="B66" s="67"/>
      <c r="C66" s="56"/>
      <c r="D66" s="68"/>
      <c r="F66" s="69"/>
    </row>
    <row r="67" spans="1:6">
      <c r="A67" s="56"/>
      <c r="B67" s="67"/>
      <c r="C67" s="56"/>
      <c r="D67" s="68"/>
      <c r="F67" s="69"/>
    </row>
    <row r="68" spans="1:6">
      <c r="A68" s="61" t="s">
        <v>38</v>
      </c>
      <c r="B68" s="62" t="s">
        <v>39</v>
      </c>
      <c r="C68" s="63"/>
      <c r="D68" s="64"/>
      <c r="E68" s="65"/>
      <c r="F68" s="66">
        <v>3</v>
      </c>
    </row>
    <row r="69" spans="1:6">
      <c r="A69" s="56"/>
      <c r="B69" s="67"/>
      <c r="C69" s="56"/>
      <c r="D69" s="68"/>
    </row>
    <row r="70" spans="1:6">
      <c r="A70" s="56"/>
      <c r="B70" s="67"/>
      <c r="C70" s="56"/>
      <c r="D70" s="68"/>
    </row>
    <row r="71" spans="1:6">
      <c r="A71" s="56"/>
      <c r="B71" s="67"/>
      <c r="C71" s="56"/>
      <c r="D71" s="68"/>
    </row>
    <row r="72" spans="1:6">
      <c r="A72" s="61" t="s">
        <v>40</v>
      </c>
      <c r="B72" s="70" t="str">
        <f>B135</f>
        <v xml:space="preserve"> OPĆI I POSEBNI UVJETI  </v>
      </c>
      <c r="C72" s="63"/>
      <c r="D72" s="64"/>
      <c r="E72" s="65"/>
      <c r="F72" s="66" t="s">
        <v>41</v>
      </c>
    </row>
    <row r="73" spans="1:6">
      <c r="A73" s="56"/>
      <c r="B73" s="67"/>
      <c r="C73" s="56"/>
      <c r="D73" s="68"/>
    </row>
    <row r="74" spans="1:6">
      <c r="A74" s="56"/>
      <c r="B74" s="67"/>
      <c r="C74" s="56"/>
      <c r="D74" s="68"/>
    </row>
    <row r="75" spans="1:6">
      <c r="A75" s="56"/>
      <c r="B75" s="67"/>
      <c r="C75" s="56"/>
      <c r="D75" s="68"/>
    </row>
    <row r="76" spans="1:6" ht="12.75" customHeight="1">
      <c r="A76" s="71" t="s">
        <v>42</v>
      </c>
      <c r="B76" s="692" t="s">
        <v>12</v>
      </c>
      <c r="C76" s="692"/>
      <c r="D76" s="692"/>
      <c r="E76" s="692"/>
    </row>
    <row r="77" spans="1:6">
      <c r="A77" s="56"/>
      <c r="B77" s="67"/>
      <c r="C77" s="56"/>
      <c r="D77" s="68"/>
      <c r="F77" s="4" t="s">
        <v>43</v>
      </c>
    </row>
    <row r="78" spans="1:6">
      <c r="A78" s="56"/>
      <c r="B78" s="67"/>
      <c r="C78" s="56"/>
      <c r="D78" s="68"/>
    </row>
    <row r="79" spans="1:6" ht="30" customHeight="1">
      <c r="A79" s="72" t="s">
        <v>44</v>
      </c>
      <c r="B79" s="73" t="s">
        <v>45</v>
      </c>
      <c r="C79" s="74"/>
      <c r="D79" s="75"/>
      <c r="E79" s="76"/>
      <c r="F79" s="77" t="s">
        <v>46</v>
      </c>
    </row>
    <row r="80" spans="1:6">
      <c r="A80" s="56"/>
      <c r="B80" s="67"/>
      <c r="C80" s="56"/>
      <c r="D80" s="68"/>
    </row>
    <row r="81" spans="1:6">
      <c r="A81" s="78" t="s">
        <v>47</v>
      </c>
      <c r="B81" s="79" t="s">
        <v>48</v>
      </c>
      <c r="C81" s="80"/>
      <c r="D81" s="81"/>
      <c r="E81" s="82"/>
      <c r="F81" s="83" t="s">
        <v>49</v>
      </c>
    </row>
    <row r="82" spans="1:6">
      <c r="A82" s="56"/>
      <c r="B82" s="67"/>
      <c r="C82" s="56"/>
      <c r="D82" s="68"/>
    </row>
    <row r="83" spans="1:6">
      <c r="A83" s="56"/>
      <c r="B83" s="67"/>
      <c r="C83" s="56"/>
      <c r="D83" s="68"/>
    </row>
    <row r="84" spans="1:6">
      <c r="A84" s="84" t="s">
        <v>50</v>
      </c>
      <c r="B84" s="73" t="s">
        <v>51</v>
      </c>
      <c r="C84" s="74"/>
      <c r="D84" s="75"/>
      <c r="E84" s="76"/>
      <c r="F84" s="77" t="s">
        <v>52</v>
      </c>
    </row>
    <row r="85" spans="1:6">
      <c r="A85" s="56"/>
      <c r="B85" s="67"/>
      <c r="C85" s="56"/>
      <c r="D85" s="68"/>
    </row>
    <row r="86" spans="1:6">
      <c r="A86" s="56"/>
      <c r="B86" s="67"/>
      <c r="C86" s="56"/>
      <c r="D86" s="68"/>
    </row>
    <row r="87" spans="1:6">
      <c r="A87" s="84" t="s">
        <v>53</v>
      </c>
      <c r="B87" s="73" t="s">
        <v>54</v>
      </c>
      <c r="C87" s="74"/>
      <c r="D87" s="75"/>
      <c r="E87" s="76"/>
      <c r="F87" s="77" t="s">
        <v>55</v>
      </c>
    </row>
    <row r="88" spans="1:6">
      <c r="A88" s="56"/>
      <c r="B88" s="67"/>
      <c r="C88" s="56"/>
      <c r="D88" s="68"/>
    </row>
    <row r="89" spans="1:6">
      <c r="A89" s="56"/>
      <c r="B89" s="67"/>
      <c r="C89" s="56"/>
      <c r="D89" s="68"/>
    </row>
    <row r="90" spans="1:6" ht="12.75" customHeight="1">
      <c r="A90" s="56"/>
      <c r="B90" s="67"/>
      <c r="C90" s="56"/>
      <c r="D90" s="68"/>
    </row>
    <row r="91" spans="1:6" ht="12.75" customHeight="1">
      <c r="A91" s="56"/>
      <c r="B91" s="67"/>
      <c r="C91" s="56"/>
      <c r="D91" s="68"/>
    </row>
    <row r="92" spans="1:6" ht="12.75" customHeight="1">
      <c r="A92" s="56"/>
      <c r="B92" s="67"/>
      <c r="C92" s="56"/>
      <c r="D92" s="68"/>
    </row>
    <row r="93" spans="1:6" ht="12.75" customHeight="1">
      <c r="A93" s="56"/>
      <c r="B93" s="8"/>
      <c r="C93" s="56"/>
      <c r="D93" s="14"/>
      <c r="F93" s="3"/>
    </row>
    <row r="94" spans="1:6" ht="12.75" customHeight="1">
      <c r="A94" s="85" t="str">
        <f>A68</f>
        <v>1</v>
      </c>
      <c r="B94" s="697" t="s">
        <v>322</v>
      </c>
      <c r="C94" s="697"/>
      <c r="D94" s="697"/>
      <c r="E94" s="697"/>
      <c r="F94" s="88"/>
    </row>
    <row r="95" spans="1:6" ht="12.75" customHeight="1">
      <c r="A95" s="89"/>
      <c r="B95" s="90"/>
      <c r="C95" s="89"/>
      <c r="D95" s="91"/>
      <c r="E95" s="4"/>
    </row>
    <row r="96" spans="1:6" ht="12.75" customHeight="1">
      <c r="A96" s="89"/>
      <c r="B96" s="90"/>
      <c r="C96" s="89"/>
      <c r="D96" s="91"/>
      <c r="E96" s="4"/>
    </row>
    <row r="97" spans="1:11" ht="12.75" customHeight="1">
      <c r="A97" s="695" t="str">
        <f>A79</f>
        <v>P 1,2,3_ 6</v>
      </c>
      <c r="B97" s="92" t="s">
        <v>56</v>
      </c>
      <c r="C97" s="89"/>
      <c r="D97" s="91"/>
      <c r="E97" s="4"/>
    </row>
    <row r="98" spans="1:11" ht="12.75" customHeight="1">
      <c r="A98" s="695"/>
      <c r="B98" s="93" t="s">
        <v>57</v>
      </c>
      <c r="C98" s="94"/>
      <c r="D98" s="95"/>
      <c r="E98" s="95"/>
      <c r="F98" s="96">
        <f>'P 1,2,3_6 Gradje. obrtni.'!F295</f>
        <v>0</v>
      </c>
      <c r="J98" s="97"/>
      <c r="K98" s="97"/>
    </row>
    <row r="99" spans="1:11" ht="12.75" customHeight="1">
      <c r="A99" s="695"/>
      <c r="B99" s="93" t="s">
        <v>58</v>
      </c>
      <c r="C99" s="94"/>
      <c r="D99" s="95"/>
      <c r="E99" s="95">
        <v>0.25</v>
      </c>
      <c r="F99" s="96">
        <f>F98*E99</f>
        <v>0</v>
      </c>
      <c r="J99" s="97"/>
      <c r="K99" s="97"/>
    </row>
    <row r="100" spans="1:11" ht="12.75" customHeight="1">
      <c r="A100" s="695"/>
      <c r="B100" s="93" t="s">
        <v>59</v>
      </c>
      <c r="C100" s="94"/>
      <c r="D100" s="95"/>
      <c r="E100" s="95"/>
      <c r="F100" s="96">
        <f>SUM(F98:F99)</f>
        <v>0</v>
      </c>
      <c r="J100" s="97"/>
      <c r="K100" s="97"/>
    </row>
    <row r="101" spans="1:11" ht="12.75" customHeight="1">
      <c r="A101" s="89"/>
      <c r="B101" s="90"/>
      <c r="C101" s="89"/>
      <c r="D101" s="91"/>
      <c r="E101" s="4"/>
      <c r="K101" s="98"/>
    </row>
    <row r="102" spans="1:11" ht="12.75" customHeight="1">
      <c r="A102" s="696" t="str">
        <f>A81</f>
        <v>P 4_6</v>
      </c>
      <c r="B102" s="99" t="str">
        <f>B81</f>
        <v>ELEKTROTEHNIČKI RADOVI</v>
      </c>
      <c r="C102" s="56"/>
      <c r="D102" s="68"/>
      <c r="K102" s="98"/>
    </row>
    <row r="103" spans="1:11" ht="12.75" customHeight="1">
      <c r="A103" s="696"/>
      <c r="B103" s="100" t="s">
        <v>57</v>
      </c>
      <c r="C103" s="101"/>
      <c r="D103" s="102"/>
      <c r="E103" s="102"/>
      <c r="F103" s="103">
        <f>'P 4-6 Elektrotehnički radovi'!F177</f>
        <v>0</v>
      </c>
      <c r="J103" s="97"/>
      <c r="K103" s="97"/>
    </row>
    <row r="104" spans="1:11" ht="12.75" customHeight="1">
      <c r="A104" s="696"/>
      <c r="B104" s="100" t="s">
        <v>58</v>
      </c>
      <c r="C104" s="101"/>
      <c r="D104" s="102"/>
      <c r="E104" s="102">
        <v>0.25</v>
      </c>
      <c r="F104" s="103">
        <f>F103*E104</f>
        <v>0</v>
      </c>
      <c r="J104" s="97"/>
      <c r="K104" s="97"/>
    </row>
    <row r="105" spans="1:11" ht="12.75" customHeight="1">
      <c r="A105" s="104"/>
      <c r="B105" s="100" t="s">
        <v>59</v>
      </c>
      <c r="C105" s="101"/>
      <c r="D105" s="102"/>
      <c r="E105" s="102"/>
      <c r="F105" s="103">
        <f>SUM(F103:F104)</f>
        <v>0</v>
      </c>
      <c r="J105" s="97"/>
      <c r="K105" s="97"/>
    </row>
    <row r="106" spans="1:11" ht="12.75" customHeight="1">
      <c r="A106" s="89"/>
      <c r="B106" s="90"/>
      <c r="C106" s="89"/>
      <c r="D106" s="91"/>
      <c r="E106" s="4"/>
      <c r="K106" s="98"/>
    </row>
    <row r="107" spans="1:11" ht="12.75" customHeight="1">
      <c r="A107" s="690" t="str">
        <f>A84</f>
        <v>P 5_6</v>
      </c>
      <c r="B107" s="105" t="str">
        <f>B84</f>
        <v>STROJARSKI RADOVI (Termotehničke instalacije)</v>
      </c>
      <c r="C107" s="89"/>
      <c r="D107" s="91"/>
      <c r="E107" s="4"/>
      <c r="K107" s="98"/>
    </row>
    <row r="108" spans="1:11" ht="12.75" customHeight="1">
      <c r="A108" s="690"/>
      <c r="B108" s="106" t="s">
        <v>57</v>
      </c>
      <c r="C108" s="107"/>
      <c r="D108" s="88"/>
      <c r="E108" s="88"/>
      <c r="F108" s="108">
        <f>'P 5_6 Strojarske termotehnicke'!F89</f>
        <v>0</v>
      </c>
      <c r="K108" s="97"/>
    </row>
    <row r="109" spans="1:11" ht="12.75" customHeight="1">
      <c r="A109" s="690"/>
      <c r="B109" s="106" t="s">
        <v>58</v>
      </c>
      <c r="C109" s="107"/>
      <c r="D109" s="88"/>
      <c r="E109" s="88">
        <v>0.25</v>
      </c>
      <c r="F109" s="109">
        <f>F108*E109</f>
        <v>0</v>
      </c>
      <c r="K109" s="97"/>
    </row>
    <row r="110" spans="1:11" ht="12.75" customHeight="1">
      <c r="A110" s="690"/>
      <c r="B110" s="106" t="s">
        <v>59</v>
      </c>
      <c r="C110" s="107"/>
      <c r="D110" s="88"/>
      <c r="E110" s="88"/>
      <c r="F110" s="109">
        <f>SUM(F108:F109)</f>
        <v>0</v>
      </c>
      <c r="K110" s="97"/>
    </row>
    <row r="111" spans="1:11" ht="12.75" customHeight="1">
      <c r="A111" s="89"/>
      <c r="B111" s="90"/>
      <c r="C111" s="89"/>
      <c r="D111" s="91"/>
      <c r="E111" s="4"/>
      <c r="K111" s="98"/>
    </row>
    <row r="112" spans="1:11" ht="12.75" customHeight="1">
      <c r="A112" s="691" t="str">
        <f>A87</f>
        <v>P 6_6</v>
      </c>
      <c r="B112" s="92" t="str">
        <f>B87</f>
        <v>STROJARSKI RADOVI (Hidroinstalacije)</v>
      </c>
      <c r="C112" s="89"/>
      <c r="D112" s="91"/>
      <c r="E112" s="4"/>
    </row>
    <row r="113" spans="1:14" ht="12.75" customHeight="1">
      <c r="A113" s="691"/>
      <c r="B113" s="93" t="s">
        <v>57</v>
      </c>
      <c r="C113" s="94"/>
      <c r="D113" s="95"/>
      <c r="E113" s="95"/>
      <c r="F113" s="96">
        <f>'P 6_6 Hidroinstalacije'!F126</f>
        <v>0</v>
      </c>
      <c r="J113" s="97"/>
    </row>
    <row r="114" spans="1:14" ht="12.75" customHeight="1">
      <c r="A114" s="691"/>
      <c r="B114" s="93" t="s">
        <v>58</v>
      </c>
      <c r="C114" s="94"/>
      <c r="D114" s="95"/>
      <c r="E114" s="95">
        <v>0.25</v>
      </c>
      <c r="F114" s="96">
        <f>F113*E114</f>
        <v>0</v>
      </c>
      <c r="J114" s="97"/>
    </row>
    <row r="115" spans="1:14" ht="12.75" customHeight="1">
      <c r="A115" s="691"/>
      <c r="B115" s="93" t="s">
        <v>59</v>
      </c>
      <c r="C115" s="94"/>
      <c r="D115" s="95"/>
      <c r="E115" s="95"/>
      <c r="F115" s="96">
        <f>SUM(F113:F114)</f>
        <v>0</v>
      </c>
      <c r="J115" s="97"/>
    </row>
    <row r="116" spans="1:14" ht="12.75" customHeight="1">
      <c r="A116" s="89"/>
      <c r="B116" s="90"/>
      <c r="C116" s="89"/>
      <c r="D116" s="91"/>
      <c r="E116" s="4"/>
    </row>
    <row r="117" spans="1:14">
      <c r="A117" s="110"/>
      <c r="B117" s="111" t="s">
        <v>57</v>
      </c>
      <c r="C117" s="112"/>
      <c r="D117" s="113"/>
      <c r="E117" s="113"/>
      <c r="F117" s="114">
        <f>F113+F108+F103+F98</f>
        <v>0</v>
      </c>
      <c r="J117" s="97"/>
      <c r="K117" s="97"/>
      <c r="M117" s="115"/>
      <c r="N117" s="115"/>
    </row>
    <row r="118" spans="1:14">
      <c r="A118" s="116"/>
      <c r="B118" s="111" t="s">
        <v>58</v>
      </c>
      <c r="C118" s="112"/>
      <c r="D118" s="113"/>
      <c r="E118" s="113">
        <v>0.25</v>
      </c>
      <c r="F118" s="114">
        <f>F117*E118</f>
        <v>0</v>
      </c>
      <c r="J118" s="97"/>
      <c r="K118" s="97"/>
      <c r="M118" s="115"/>
      <c r="N118" s="115"/>
    </row>
    <row r="119" spans="1:14" ht="12.75" customHeight="1">
      <c r="A119" s="104"/>
      <c r="B119" s="111" t="s">
        <v>59</v>
      </c>
      <c r="C119" s="112"/>
      <c r="D119" s="113"/>
      <c r="E119" s="113"/>
      <c r="F119" s="114">
        <f>SUM(F117:F118)</f>
        <v>0</v>
      </c>
      <c r="J119" s="97"/>
      <c r="K119" s="97"/>
      <c r="M119" s="115"/>
      <c r="N119" s="115"/>
    </row>
    <row r="120" spans="1:14" ht="14.25" customHeight="1">
      <c r="A120" s="56"/>
      <c r="B120" s="67"/>
      <c r="C120" s="56"/>
      <c r="D120" s="68"/>
    </row>
    <row r="121" spans="1:14" ht="14.25" customHeight="1">
      <c r="A121" s="56"/>
      <c r="B121" s="67"/>
      <c r="C121" s="56"/>
      <c r="D121" s="68"/>
    </row>
    <row r="122" spans="1:14" ht="14.25" customHeight="1">
      <c r="A122" s="56"/>
      <c r="B122" s="67"/>
      <c r="C122" s="56"/>
      <c r="D122" s="68"/>
    </row>
    <row r="123" spans="1:14" ht="14.25" customHeight="1">
      <c r="A123" s="56"/>
      <c r="B123" s="67"/>
      <c r="C123" s="56"/>
      <c r="D123" s="68"/>
    </row>
    <row r="124" spans="1:14" ht="14.25" customHeight="1">
      <c r="A124" s="56"/>
      <c r="B124" s="67"/>
      <c r="C124" s="56"/>
      <c r="D124" s="68"/>
    </row>
    <row r="125" spans="1:14" ht="14.25" customHeight="1">
      <c r="A125" s="56"/>
      <c r="B125" s="67"/>
      <c r="C125" s="56"/>
      <c r="D125" s="68"/>
    </row>
    <row r="126" spans="1:14" ht="14.25" customHeight="1">
      <c r="A126" s="56"/>
      <c r="B126" s="67"/>
      <c r="C126" s="56"/>
      <c r="D126" s="68"/>
    </row>
    <row r="127" spans="1:14" ht="14.25" customHeight="1">
      <c r="A127" s="56"/>
      <c r="B127" s="67"/>
      <c r="C127" s="56"/>
      <c r="D127" s="68"/>
    </row>
    <row r="128" spans="1:14" ht="14.25" customHeight="1">
      <c r="A128" s="56"/>
      <c r="B128" s="67"/>
      <c r="C128" s="56"/>
      <c r="D128" s="68"/>
    </row>
    <row r="129" spans="1:6" ht="14.25" customHeight="1">
      <c r="A129" s="56"/>
      <c r="B129" s="67"/>
      <c r="C129" s="56"/>
      <c r="D129" s="68"/>
    </row>
    <row r="130" spans="1:6" ht="14.25" customHeight="1">
      <c r="A130" s="56"/>
      <c r="B130" s="67"/>
      <c r="C130" s="56"/>
      <c r="D130" s="68"/>
    </row>
    <row r="131" spans="1:6" ht="14.25" customHeight="1">
      <c r="A131" s="56"/>
      <c r="B131" s="67"/>
      <c r="C131" s="56"/>
      <c r="D131" s="68"/>
    </row>
    <row r="132" spans="1:6" ht="14.25" customHeight="1">
      <c r="A132" s="56"/>
      <c r="B132" s="67"/>
      <c r="C132" s="56"/>
      <c r="D132" s="68"/>
    </row>
    <row r="133" spans="1:6" ht="14.25" customHeight="1">
      <c r="A133" s="56"/>
      <c r="B133" s="67"/>
      <c r="C133" s="56"/>
      <c r="D133" s="68"/>
    </row>
    <row r="134" spans="1:6" ht="12.75" customHeight="1">
      <c r="A134" s="56"/>
      <c r="B134" s="67"/>
      <c r="C134" s="56"/>
      <c r="D134" s="68"/>
    </row>
    <row r="135" spans="1:6" ht="12.75" customHeight="1">
      <c r="A135" s="117" t="str">
        <f>A72</f>
        <v>2</v>
      </c>
      <c r="B135" s="692" t="s">
        <v>60</v>
      </c>
      <c r="C135" s="692"/>
      <c r="D135" s="692"/>
      <c r="E135" s="692"/>
    </row>
    <row r="136" spans="1:6" ht="12.75" customHeight="1">
      <c r="A136" s="118"/>
      <c r="B136" s="67"/>
      <c r="C136" s="67"/>
      <c r="D136" s="67"/>
      <c r="E136" s="67"/>
    </row>
    <row r="137" spans="1:6" ht="12.75" customHeight="1">
      <c r="A137" s="56"/>
      <c r="B137" s="67"/>
      <c r="C137" s="56"/>
      <c r="D137" s="68"/>
    </row>
    <row r="138" spans="1:6" ht="26.25" customHeight="1">
      <c r="A138" s="684" t="s">
        <v>61</v>
      </c>
      <c r="B138" s="684"/>
      <c r="C138" s="684"/>
      <c r="D138" s="684"/>
      <c r="E138" s="684"/>
      <c r="F138" s="684"/>
    </row>
    <row r="139" spans="1:6" ht="26.25" customHeight="1">
      <c r="A139" s="684" t="s">
        <v>62</v>
      </c>
      <c r="B139" s="684"/>
      <c r="C139" s="684"/>
      <c r="D139" s="684"/>
      <c r="E139" s="684"/>
      <c r="F139" s="684"/>
    </row>
    <row r="140" spans="1:6" ht="13.5" customHeight="1">
      <c r="A140" s="689" t="s">
        <v>63</v>
      </c>
      <c r="B140" s="689"/>
      <c r="C140" s="689"/>
      <c r="D140" s="689"/>
      <c r="E140" s="689"/>
      <c r="F140" s="689"/>
    </row>
    <row r="141" spans="1:6" ht="27" customHeight="1">
      <c r="A141" s="689" t="s">
        <v>64</v>
      </c>
      <c r="B141" s="689"/>
      <c r="C141" s="689"/>
      <c r="D141" s="689"/>
      <c r="E141" s="689"/>
      <c r="F141" s="689"/>
    </row>
    <row r="142" spans="1:6" ht="12.75" customHeight="1">
      <c r="A142" s="689" t="s">
        <v>65</v>
      </c>
      <c r="B142" s="689"/>
      <c r="C142" s="689"/>
      <c r="D142" s="689"/>
      <c r="E142" s="689"/>
      <c r="F142" s="689"/>
    </row>
    <row r="143" spans="1:6" ht="12.75" customHeight="1">
      <c r="A143" s="689" t="s">
        <v>66</v>
      </c>
      <c r="B143" s="689"/>
      <c r="C143" s="689"/>
      <c r="D143" s="689"/>
      <c r="E143" s="689"/>
      <c r="F143" s="689"/>
    </row>
    <row r="144" spans="1:6" ht="39" customHeight="1">
      <c r="A144" s="689" t="s">
        <v>67</v>
      </c>
      <c r="B144" s="689"/>
      <c r="C144" s="689"/>
      <c r="D144" s="689"/>
      <c r="E144" s="689"/>
      <c r="F144" s="689"/>
    </row>
    <row r="145" spans="1:6" ht="44.25" customHeight="1">
      <c r="A145" s="689" t="s">
        <v>68</v>
      </c>
      <c r="B145" s="689"/>
      <c r="C145" s="689"/>
      <c r="D145" s="689"/>
      <c r="E145" s="689"/>
      <c r="F145" s="689"/>
    </row>
    <row r="146" spans="1:6" ht="52.5" customHeight="1">
      <c r="A146" s="689" t="s">
        <v>69</v>
      </c>
      <c r="B146" s="689"/>
      <c r="C146" s="689"/>
      <c r="D146" s="689"/>
      <c r="E146" s="689"/>
      <c r="F146" s="689"/>
    </row>
    <row r="147" spans="1:6" ht="56.25" customHeight="1">
      <c r="A147" s="684" t="s">
        <v>70</v>
      </c>
      <c r="B147" s="684"/>
      <c r="C147" s="684"/>
      <c r="D147" s="684"/>
      <c r="E147" s="684"/>
      <c r="F147" s="684"/>
    </row>
    <row r="148" spans="1:6" ht="12.75" customHeight="1">
      <c r="A148" s="689" t="s">
        <v>71</v>
      </c>
      <c r="B148" s="689"/>
      <c r="C148" s="689"/>
      <c r="D148" s="689"/>
      <c r="E148" s="689"/>
      <c r="F148" s="689"/>
    </row>
    <row r="149" spans="1:6" ht="71.25" customHeight="1">
      <c r="A149" s="689" t="s">
        <v>72</v>
      </c>
      <c r="B149" s="689"/>
      <c r="C149" s="689"/>
      <c r="D149" s="689"/>
      <c r="E149" s="689"/>
      <c r="F149" s="689"/>
    </row>
    <row r="150" spans="1:6" ht="42.75" customHeight="1">
      <c r="A150" s="689" t="s">
        <v>73</v>
      </c>
      <c r="B150" s="689"/>
      <c r="C150" s="689"/>
      <c r="D150" s="689"/>
      <c r="E150" s="689"/>
      <c r="F150" s="689"/>
    </row>
    <row r="151" spans="1:6" ht="39" customHeight="1">
      <c r="A151" s="684" t="s">
        <v>74</v>
      </c>
      <c r="B151" s="684"/>
      <c r="C151" s="684"/>
      <c r="D151" s="684"/>
      <c r="E151" s="684"/>
      <c r="F151" s="684"/>
    </row>
    <row r="152" spans="1:6" ht="79.5" customHeight="1">
      <c r="A152" s="684" t="s">
        <v>75</v>
      </c>
      <c r="B152" s="684"/>
      <c r="C152" s="684"/>
      <c r="D152" s="684"/>
      <c r="E152" s="684"/>
      <c r="F152" s="684"/>
    </row>
    <row r="153" spans="1:6" ht="51.75" customHeight="1">
      <c r="A153" s="684" t="s">
        <v>76</v>
      </c>
      <c r="B153" s="684"/>
      <c r="C153" s="684"/>
      <c r="D153" s="684"/>
      <c r="E153" s="684"/>
      <c r="F153" s="684"/>
    </row>
    <row r="154" spans="1:6">
      <c r="A154" s="119"/>
      <c r="B154" s="119"/>
      <c r="C154" s="119"/>
      <c r="D154" s="119"/>
      <c r="E154" s="119"/>
      <c r="F154" s="119"/>
    </row>
    <row r="155" spans="1:6" ht="53.25" customHeight="1">
      <c r="A155" s="684" t="s">
        <v>77</v>
      </c>
      <c r="B155" s="684"/>
      <c r="C155" s="684"/>
      <c r="D155" s="684"/>
      <c r="E155" s="684"/>
      <c r="F155" s="684"/>
    </row>
    <row r="156" spans="1:6" ht="59.25" customHeight="1">
      <c r="A156" s="684" t="s">
        <v>78</v>
      </c>
      <c r="B156" s="684"/>
      <c r="C156" s="684"/>
      <c r="D156" s="684"/>
      <c r="E156" s="684"/>
      <c r="F156" s="684"/>
    </row>
    <row r="157" spans="1:6">
      <c r="A157" s="688" t="s">
        <v>79</v>
      </c>
      <c r="B157" s="688"/>
      <c r="C157" s="688"/>
      <c r="D157" s="688"/>
      <c r="E157" s="688"/>
      <c r="F157" s="688"/>
    </row>
    <row r="158" spans="1:6" ht="42.75" customHeight="1">
      <c r="A158" s="684" t="s">
        <v>80</v>
      </c>
      <c r="B158" s="684"/>
      <c r="C158" s="684"/>
      <c r="D158" s="684"/>
      <c r="E158" s="684"/>
      <c r="F158" s="684"/>
    </row>
    <row r="159" spans="1:6" ht="36" customHeight="1">
      <c r="A159" s="684" t="s">
        <v>81</v>
      </c>
      <c r="B159" s="684"/>
      <c r="C159" s="684"/>
      <c r="D159" s="684"/>
      <c r="E159" s="684"/>
      <c r="F159" s="684"/>
    </row>
    <row r="160" spans="1:6" ht="41.25" customHeight="1">
      <c r="A160" s="684" t="s">
        <v>82</v>
      </c>
      <c r="B160" s="684"/>
      <c r="C160" s="684"/>
      <c r="D160" s="684"/>
      <c r="E160" s="684"/>
      <c r="F160" s="684"/>
    </row>
    <row r="161" spans="1:6" ht="33" customHeight="1">
      <c r="A161" s="684" t="s">
        <v>83</v>
      </c>
      <c r="B161" s="684"/>
      <c r="C161" s="684"/>
      <c r="D161" s="684"/>
      <c r="E161" s="684"/>
      <c r="F161" s="684"/>
    </row>
    <row r="162" spans="1:6" ht="33" customHeight="1">
      <c r="A162" s="684" t="s">
        <v>84</v>
      </c>
      <c r="B162" s="684"/>
      <c r="C162" s="684"/>
      <c r="D162" s="684"/>
      <c r="E162" s="684"/>
      <c r="F162" s="684"/>
    </row>
    <row r="163" spans="1:6" ht="57.75" customHeight="1">
      <c r="A163" s="684" t="s">
        <v>85</v>
      </c>
      <c r="B163" s="684"/>
      <c r="C163" s="684"/>
      <c r="D163" s="684"/>
      <c r="E163" s="684"/>
      <c r="F163" s="684"/>
    </row>
    <row r="164" spans="1:6" ht="18.75" customHeight="1">
      <c r="A164" s="684" t="s">
        <v>86</v>
      </c>
      <c r="B164" s="684"/>
      <c r="C164" s="684"/>
      <c r="D164" s="684"/>
      <c r="E164" s="684"/>
      <c r="F164" s="684"/>
    </row>
    <row r="165" spans="1:6" ht="21" customHeight="1">
      <c r="A165" s="684" t="s">
        <v>87</v>
      </c>
      <c r="B165" s="684"/>
      <c r="C165" s="684"/>
      <c r="D165" s="684"/>
      <c r="E165" s="684"/>
      <c r="F165" s="684"/>
    </row>
    <row r="166" spans="1:6" ht="42" customHeight="1">
      <c r="A166" s="684" t="s">
        <v>88</v>
      </c>
      <c r="B166" s="684"/>
      <c r="C166" s="684"/>
      <c r="D166" s="684"/>
      <c r="E166" s="684"/>
      <c r="F166" s="684"/>
    </row>
    <row r="167" spans="1:6" ht="42" customHeight="1">
      <c r="A167" s="684" t="s">
        <v>89</v>
      </c>
      <c r="B167" s="684"/>
      <c r="C167" s="684"/>
      <c r="D167" s="684"/>
      <c r="E167" s="684"/>
      <c r="F167" s="684"/>
    </row>
    <row r="168" spans="1:6" ht="31.5" customHeight="1">
      <c r="A168" s="684" t="s">
        <v>90</v>
      </c>
      <c r="B168" s="684"/>
      <c r="C168" s="684"/>
      <c r="D168" s="684"/>
      <c r="E168" s="684"/>
      <c r="F168" s="684"/>
    </row>
    <row r="169" spans="1:6" ht="47.25" customHeight="1">
      <c r="A169" s="684" t="s">
        <v>91</v>
      </c>
      <c r="B169" s="684"/>
      <c r="C169" s="684"/>
      <c r="D169" s="684"/>
      <c r="E169" s="684"/>
      <c r="F169" s="684"/>
    </row>
    <row r="170" spans="1:6" ht="32.25" customHeight="1">
      <c r="A170" s="684" t="s">
        <v>92</v>
      </c>
      <c r="B170" s="684"/>
      <c r="C170" s="684"/>
      <c r="D170" s="684"/>
      <c r="E170" s="684"/>
      <c r="F170" s="684"/>
    </row>
    <row r="171" spans="1:6" ht="27.75" customHeight="1">
      <c r="A171" s="684" t="s">
        <v>93</v>
      </c>
      <c r="B171" s="684"/>
      <c r="C171" s="684"/>
      <c r="D171" s="684"/>
      <c r="E171" s="684"/>
      <c r="F171" s="684"/>
    </row>
    <row r="172" spans="1:6" ht="19.5" customHeight="1">
      <c r="A172" s="688" t="s">
        <v>94</v>
      </c>
      <c r="B172" s="688"/>
      <c r="C172" s="688"/>
      <c r="D172" s="688"/>
      <c r="E172" s="688"/>
      <c r="F172" s="688"/>
    </row>
    <row r="173" spans="1:6" ht="14.25" customHeight="1">
      <c r="A173" s="688" t="s">
        <v>95</v>
      </c>
      <c r="B173" s="688"/>
      <c r="C173" s="688"/>
      <c r="D173" s="688"/>
      <c r="E173" s="688"/>
      <c r="F173" s="688"/>
    </row>
    <row r="174" spans="1:6" ht="14.25" customHeight="1">
      <c r="A174" s="119"/>
      <c r="B174" s="119"/>
      <c r="C174" s="119"/>
      <c r="D174" s="119"/>
      <c r="E174" s="119"/>
      <c r="F174" s="119"/>
    </row>
    <row r="175" spans="1:6" ht="14.25" customHeight="1">
      <c r="A175" s="119"/>
      <c r="B175" s="119"/>
      <c r="C175" s="119"/>
      <c r="D175" s="119"/>
      <c r="E175" s="119"/>
      <c r="F175" s="119"/>
    </row>
    <row r="176" spans="1:6" ht="14.25" customHeight="1">
      <c r="A176" s="119"/>
      <c r="B176" s="119"/>
      <c r="C176" s="119"/>
      <c r="D176" s="119"/>
      <c r="E176" s="119"/>
      <c r="F176" s="119"/>
    </row>
    <row r="177" spans="1:6">
      <c r="A177" s="56"/>
      <c r="B177" s="58"/>
      <c r="C177" s="56"/>
      <c r="D177" s="59"/>
      <c r="E177" s="59"/>
      <c r="F177" s="60"/>
    </row>
    <row r="178" spans="1:6">
      <c r="A178" s="688" t="s">
        <v>96</v>
      </c>
      <c r="B178" s="688"/>
      <c r="C178" s="688"/>
      <c r="D178" s="688"/>
      <c r="E178" s="59"/>
      <c r="F178" s="60"/>
    </row>
    <row r="179" spans="1:6">
      <c r="A179" s="56"/>
      <c r="B179" s="58"/>
      <c r="C179" s="56"/>
      <c r="D179" s="59"/>
      <c r="E179" s="59"/>
      <c r="F179" s="60"/>
    </row>
    <row r="180" spans="1:6">
      <c r="A180" s="56"/>
      <c r="B180" s="120" t="s">
        <v>97</v>
      </c>
      <c r="C180" s="121"/>
      <c r="D180" s="59"/>
      <c r="E180" s="59"/>
      <c r="F180" s="60"/>
    </row>
    <row r="181" spans="1:6" ht="86.25" customHeight="1">
      <c r="A181" s="56"/>
      <c r="B181" s="685" t="s">
        <v>297</v>
      </c>
      <c r="C181" s="685"/>
      <c r="D181" s="685"/>
      <c r="E181" s="685"/>
      <c r="F181" s="685"/>
    </row>
    <row r="182" spans="1:6">
      <c r="A182" s="56"/>
      <c r="B182" s="58"/>
      <c r="C182" s="56"/>
      <c r="D182" s="59"/>
      <c r="E182" s="59"/>
      <c r="F182" s="60"/>
    </row>
    <row r="183" spans="1:6">
      <c r="A183" s="56"/>
      <c r="B183" s="58"/>
      <c r="C183" s="56"/>
      <c r="D183" s="59"/>
      <c r="E183" s="59"/>
      <c r="F183" s="60"/>
    </row>
    <row r="184" spans="1:6">
      <c r="A184" s="56"/>
      <c r="B184" s="120" t="s">
        <v>98</v>
      </c>
      <c r="C184" s="121"/>
      <c r="D184" s="59"/>
      <c r="E184" s="59"/>
      <c r="F184" s="60"/>
    </row>
    <row r="185" spans="1:6" ht="70.5" customHeight="1">
      <c r="A185" s="56"/>
      <c r="B185" s="685" t="s">
        <v>99</v>
      </c>
      <c r="C185" s="685"/>
      <c r="D185" s="685"/>
      <c r="E185" s="685"/>
      <c r="F185" s="685"/>
    </row>
    <row r="186" spans="1:6">
      <c r="A186" s="56"/>
      <c r="B186" s="58"/>
      <c r="C186" s="56"/>
      <c r="D186" s="59"/>
      <c r="E186" s="59"/>
      <c r="F186" s="60"/>
    </row>
    <row r="187" spans="1:6">
      <c r="A187" s="56"/>
      <c r="B187" s="120" t="s">
        <v>100</v>
      </c>
      <c r="C187" s="121"/>
      <c r="D187" s="59"/>
      <c r="E187" s="59"/>
      <c r="F187" s="60"/>
    </row>
    <row r="188" spans="1:6" ht="34.5" customHeight="1">
      <c r="A188" s="56"/>
      <c r="B188" s="686" t="s">
        <v>101</v>
      </c>
      <c r="C188" s="686"/>
      <c r="D188" s="686"/>
      <c r="E188" s="686"/>
      <c r="F188" s="686"/>
    </row>
    <row r="189" spans="1:6">
      <c r="A189" s="56"/>
      <c r="B189" s="58"/>
      <c r="C189" s="56"/>
      <c r="D189" s="59"/>
      <c r="E189" s="59"/>
      <c r="F189" s="60"/>
    </row>
    <row r="190" spans="1:6">
      <c r="A190" s="56"/>
      <c r="B190" s="120" t="s">
        <v>102</v>
      </c>
      <c r="C190" s="121"/>
      <c r="D190" s="59"/>
      <c r="E190" s="59"/>
      <c r="F190" s="60"/>
    </row>
    <row r="191" spans="1:6" ht="69.75" customHeight="1">
      <c r="A191" s="56"/>
      <c r="B191" s="685" t="s">
        <v>103</v>
      </c>
      <c r="C191" s="685"/>
      <c r="D191" s="685"/>
      <c r="E191" s="685"/>
      <c r="F191" s="685"/>
    </row>
    <row r="192" spans="1:6">
      <c r="A192" s="56"/>
      <c r="B192" s="58"/>
      <c r="C192" s="56"/>
      <c r="D192" s="59"/>
      <c r="E192" s="59"/>
      <c r="F192" s="60"/>
    </row>
    <row r="193" spans="1:6">
      <c r="A193" s="56"/>
      <c r="B193" s="120" t="s">
        <v>104</v>
      </c>
      <c r="C193" s="121"/>
      <c r="D193" s="59"/>
      <c r="E193" s="59"/>
      <c r="F193" s="60"/>
    </row>
    <row r="194" spans="1:6" ht="188.25" customHeight="1">
      <c r="A194" s="56"/>
      <c r="B194" s="687" t="s">
        <v>105</v>
      </c>
      <c r="C194" s="687"/>
      <c r="D194" s="687"/>
      <c r="E194" s="687"/>
      <c r="F194" s="687"/>
    </row>
    <row r="195" spans="1:6">
      <c r="A195" s="56"/>
      <c r="B195" s="58"/>
      <c r="C195" s="56"/>
      <c r="D195" s="59"/>
      <c r="E195" s="59"/>
      <c r="F195" s="60"/>
    </row>
    <row r="196" spans="1:6">
      <c r="A196" s="56"/>
      <c r="B196" s="120" t="s">
        <v>106</v>
      </c>
      <c r="C196" s="121"/>
      <c r="D196" s="59"/>
      <c r="E196" s="59"/>
      <c r="F196" s="60"/>
    </row>
    <row r="197" spans="1:6" ht="76.5" customHeight="1">
      <c r="A197" s="56"/>
      <c r="B197" s="685" t="s">
        <v>107</v>
      </c>
      <c r="C197" s="685"/>
      <c r="D197" s="685"/>
      <c r="E197" s="685"/>
      <c r="F197" s="685"/>
    </row>
    <row r="198" spans="1:6">
      <c r="A198" s="56"/>
      <c r="B198" s="122"/>
      <c r="C198" s="122"/>
      <c r="D198" s="122"/>
      <c r="E198" s="122"/>
      <c r="F198" s="122"/>
    </row>
    <row r="199" spans="1:6" ht="12" customHeight="1">
      <c r="A199" s="56"/>
      <c r="B199" s="122"/>
      <c r="C199" s="122"/>
      <c r="D199" s="122"/>
      <c r="E199" s="122"/>
      <c r="F199" s="122"/>
    </row>
    <row r="200" spans="1:6">
      <c r="A200" s="56"/>
      <c r="B200" s="58"/>
      <c r="C200" s="56"/>
      <c r="D200" s="59"/>
      <c r="E200" s="59"/>
      <c r="F200" s="60"/>
    </row>
    <row r="201" spans="1:6">
      <c r="A201" s="56"/>
      <c r="B201" s="120" t="s">
        <v>108</v>
      </c>
      <c r="C201" s="121"/>
      <c r="D201" s="59"/>
      <c r="E201" s="59"/>
      <c r="F201" s="60"/>
    </row>
    <row r="202" spans="1:6" ht="48.75" customHeight="1">
      <c r="A202" s="56"/>
      <c r="B202" s="685" t="s">
        <v>109</v>
      </c>
      <c r="C202" s="685"/>
      <c r="D202" s="685"/>
      <c r="E202" s="685"/>
      <c r="F202" s="685"/>
    </row>
    <row r="203" spans="1:6">
      <c r="A203" s="56"/>
      <c r="B203" s="58"/>
      <c r="C203" s="56"/>
      <c r="D203" s="59"/>
      <c r="E203" s="59"/>
      <c r="F203" s="60"/>
    </row>
    <row r="204" spans="1:6">
      <c r="A204" s="56"/>
      <c r="B204" s="58"/>
      <c r="C204" s="56"/>
      <c r="D204" s="59"/>
      <c r="E204" s="59"/>
      <c r="F204" s="60"/>
    </row>
    <row r="205" spans="1:6" ht="105.75" customHeight="1">
      <c r="A205" s="684" t="s">
        <v>110</v>
      </c>
      <c r="B205" s="684"/>
      <c r="C205" s="684"/>
      <c r="D205" s="684"/>
      <c r="E205" s="684"/>
      <c r="F205" s="684"/>
    </row>
    <row r="206" spans="1:6" ht="68.25" customHeight="1">
      <c r="A206" s="684" t="s">
        <v>111</v>
      </c>
      <c r="B206" s="684"/>
      <c r="C206" s="684"/>
      <c r="D206" s="684"/>
      <c r="E206" s="684"/>
      <c r="F206" s="684"/>
    </row>
    <row r="207" spans="1:6" ht="54.75" customHeight="1">
      <c r="A207" s="684" t="s">
        <v>112</v>
      </c>
      <c r="B207" s="684"/>
      <c r="C207" s="684"/>
      <c r="D207" s="684"/>
      <c r="E207" s="684"/>
      <c r="F207" s="684"/>
    </row>
    <row r="208" spans="1:6" ht="70.5" customHeight="1">
      <c r="A208" s="684" t="s">
        <v>113</v>
      </c>
      <c r="B208" s="684"/>
      <c r="C208" s="684"/>
      <c r="D208" s="684"/>
      <c r="E208" s="684"/>
      <c r="F208" s="684"/>
    </row>
    <row r="209" spans="1:6" ht="23.25" customHeight="1">
      <c r="A209" s="684" t="s">
        <v>114</v>
      </c>
      <c r="B209" s="684"/>
      <c r="C209" s="684"/>
      <c r="D209" s="684"/>
      <c r="E209" s="684"/>
      <c r="F209" s="684"/>
    </row>
    <row r="210" spans="1:6" ht="36.75" customHeight="1">
      <c r="A210" s="684" t="s">
        <v>115</v>
      </c>
      <c r="B210" s="684"/>
      <c r="C210" s="684"/>
      <c r="D210" s="684"/>
      <c r="E210" s="684"/>
      <c r="F210" s="684"/>
    </row>
    <row r="211" spans="1:6" ht="24" customHeight="1">
      <c r="A211" s="684" t="s">
        <v>116</v>
      </c>
      <c r="B211" s="684"/>
      <c r="C211" s="684"/>
      <c r="D211" s="684"/>
      <c r="E211" s="684"/>
      <c r="F211" s="684"/>
    </row>
    <row r="212" spans="1:6" ht="36.75" customHeight="1">
      <c r="A212" s="684" t="s">
        <v>117</v>
      </c>
      <c r="B212" s="684"/>
      <c r="C212" s="684"/>
      <c r="D212" s="684"/>
      <c r="E212" s="684"/>
      <c r="F212" s="684"/>
    </row>
    <row r="213" spans="1:6">
      <c r="A213" s="56"/>
      <c r="B213" s="58"/>
      <c r="C213" s="56"/>
      <c r="D213" s="59"/>
      <c r="E213" s="59"/>
      <c r="F213" s="60"/>
    </row>
    <row r="214" spans="1:6">
      <c r="A214" s="56"/>
      <c r="B214" s="58"/>
      <c r="C214" s="56"/>
      <c r="D214" s="59"/>
      <c r="E214" s="59"/>
      <c r="F214" s="60"/>
    </row>
    <row r="215" spans="1:6">
      <c r="A215" s="56"/>
      <c r="B215" s="58"/>
      <c r="C215" s="56"/>
      <c r="D215" s="59"/>
      <c r="E215" s="59"/>
      <c r="F215" s="60"/>
    </row>
    <row r="216" spans="1:6">
      <c r="A216" s="56"/>
      <c r="B216" s="8"/>
      <c r="C216" s="56"/>
      <c r="D216" s="14"/>
      <c r="F216" s="3"/>
    </row>
    <row r="219" spans="1:6">
      <c r="B219" s="8"/>
      <c r="C219" s="123"/>
      <c r="D219" s="124"/>
      <c r="E219" s="125"/>
      <c r="F219" s="126"/>
    </row>
    <row r="220" spans="1:6">
      <c r="D220" s="18"/>
      <c r="E220" s="8"/>
      <c r="F220" s="8"/>
    </row>
    <row r="221" spans="1:6">
      <c r="D221" s="18"/>
      <c r="E221" s="8"/>
      <c r="F221" s="8"/>
    </row>
    <row r="222" spans="1:6">
      <c r="A222" s="123"/>
      <c r="B222" s="127"/>
      <c r="D222" s="18"/>
      <c r="E222" s="8"/>
      <c r="F222" s="8"/>
    </row>
    <row r="223" spans="1:6">
      <c r="A223" s="8"/>
      <c r="B223" s="8"/>
      <c r="D223" s="18"/>
      <c r="E223" s="8"/>
      <c r="F223" s="8"/>
    </row>
    <row r="224" spans="1:6">
      <c r="A224" s="8"/>
      <c r="B224" s="8"/>
      <c r="D224" s="18"/>
      <c r="E224" s="8"/>
      <c r="F224" s="8"/>
    </row>
    <row r="226" spans="1:6">
      <c r="A226" s="8"/>
      <c r="B226" s="8"/>
      <c r="D226" s="18"/>
      <c r="E226" s="8"/>
      <c r="F226" s="8"/>
    </row>
    <row r="227" spans="1:6">
      <c r="A227" s="8"/>
      <c r="B227" s="8"/>
      <c r="D227" s="18"/>
      <c r="E227" s="8"/>
      <c r="F227" s="8"/>
    </row>
  </sheetData>
  <sheetProtection password="A55C" sheet="1" objects="1" scenarios="1"/>
  <mergeCells count="70">
    <mergeCell ref="C11:F12"/>
    <mergeCell ref="E14:F14"/>
    <mergeCell ref="C20:F21"/>
    <mergeCell ref="C25:F26"/>
    <mergeCell ref="C34:F34"/>
    <mergeCell ref="C44:E45"/>
    <mergeCell ref="B56:D56"/>
    <mergeCell ref="E56:F56"/>
    <mergeCell ref="B57:C57"/>
    <mergeCell ref="E57:F57"/>
    <mergeCell ref="B58:C58"/>
    <mergeCell ref="E58:F58"/>
    <mergeCell ref="B76:E76"/>
    <mergeCell ref="A97:A100"/>
    <mergeCell ref="A102:A104"/>
    <mergeCell ref="B94:E94"/>
    <mergeCell ref="A107:A110"/>
    <mergeCell ref="A112:A115"/>
    <mergeCell ref="B135:E135"/>
    <mergeCell ref="A138:F138"/>
    <mergeCell ref="A139:F139"/>
    <mergeCell ref="A140:F140"/>
    <mergeCell ref="A141:F141"/>
    <mergeCell ref="A142:F142"/>
    <mergeCell ref="A143:F143"/>
    <mergeCell ref="A144:F144"/>
    <mergeCell ref="A145:F145"/>
    <mergeCell ref="A146:F146"/>
    <mergeCell ref="A147:F147"/>
    <mergeCell ref="A148:F148"/>
    <mergeCell ref="A149:F149"/>
    <mergeCell ref="A150:F150"/>
    <mergeCell ref="A151:F151"/>
    <mergeCell ref="A152:F152"/>
    <mergeCell ref="A153:F153"/>
    <mergeCell ref="A155:F155"/>
    <mergeCell ref="A156:F156"/>
    <mergeCell ref="A157:F157"/>
    <mergeCell ref="A158:F158"/>
    <mergeCell ref="A159:F159"/>
    <mergeCell ref="A160:F160"/>
    <mergeCell ref="A161:F161"/>
    <mergeCell ref="A162:F162"/>
    <mergeCell ref="A163:F163"/>
    <mergeCell ref="A164:F164"/>
    <mergeCell ref="A165:F165"/>
    <mergeCell ref="A166:F166"/>
    <mergeCell ref="A167:F167"/>
    <mergeCell ref="A168:F168"/>
    <mergeCell ref="A169:F169"/>
    <mergeCell ref="A170:F170"/>
    <mergeCell ref="A171:F171"/>
    <mergeCell ref="A172:F172"/>
    <mergeCell ref="A173:F173"/>
    <mergeCell ref="A178:D178"/>
    <mergeCell ref="B181:F181"/>
    <mergeCell ref="B185:F185"/>
    <mergeCell ref="B188:F188"/>
    <mergeCell ref="B191:F191"/>
    <mergeCell ref="B194:F194"/>
    <mergeCell ref="B197:F197"/>
    <mergeCell ref="A209:F209"/>
    <mergeCell ref="A210:F210"/>
    <mergeCell ref="A211:F211"/>
    <mergeCell ref="A212:F212"/>
    <mergeCell ref="B202:F202"/>
    <mergeCell ref="A205:F205"/>
    <mergeCell ref="A206:F206"/>
    <mergeCell ref="A207:F207"/>
    <mergeCell ref="A208:F208"/>
  </mergeCells>
  <pageMargins left="0.98402777777777795" right="0.27569444444444402" top="0.74791666666666701" bottom="0.74791666666666701" header="0.51180555555555496" footer="0.31527777777777799"/>
  <pageSetup paperSize="9" scale="87" orientation="portrait" horizontalDpi="300" verticalDpi="300" r:id="rId1"/>
  <headerFooter>
    <oddFooter>&amp;R&amp;"Arial Narrow,Regular"&amp;10&amp;P</oddFooter>
  </headerFooter>
  <rowBreaks count="4" manualBreakCount="4">
    <brk id="55" max="5" man="1"/>
    <brk id="93" max="5" man="1"/>
    <brk id="134" max="5" man="1"/>
    <brk id="18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D309"/>
  <sheetViews>
    <sheetView view="pageBreakPreview" topLeftCell="A211" zoomScale="110" zoomScaleNormal="100" zoomScaleSheetLayoutView="110" zoomScalePageLayoutView="140" workbookViewId="0">
      <selection activeCell="H213" sqref="H213:M213"/>
    </sheetView>
  </sheetViews>
  <sheetFormatPr defaultColWidth="10.88671875" defaultRowHeight="14.4"/>
  <cols>
    <col min="1" max="1" width="7.109375" style="1" customWidth="1"/>
    <col min="2" max="2" width="39.5546875" style="2" customWidth="1"/>
    <col min="3" max="3" width="8.5546875" style="1" customWidth="1"/>
    <col min="4" max="4" width="10.44140625" style="317" customWidth="1"/>
    <col min="5" max="5" width="11.5546875" style="306" customWidth="1"/>
    <col min="6" max="6" width="11.6640625" style="305" customWidth="1"/>
    <col min="7" max="233" width="10.88671875" style="8"/>
    <col min="234" max="234" width="10" style="8" customWidth="1"/>
    <col min="235" max="235" width="43.33203125" style="8" customWidth="1"/>
    <col min="236" max="236" width="9.88671875" style="8" customWidth="1"/>
    <col min="237" max="237" width="12.88671875" style="8" customWidth="1"/>
    <col min="238" max="238" width="11.88671875" style="8" customWidth="1"/>
    <col min="239" max="239" width="12.6640625" style="8" customWidth="1"/>
    <col min="240" max="489" width="10.88671875" style="8"/>
    <col min="490" max="490" width="10" style="8" customWidth="1"/>
    <col min="491" max="491" width="43.33203125" style="8" customWidth="1"/>
    <col min="492" max="492" width="9.88671875" style="8" customWidth="1"/>
    <col min="493" max="493" width="12.88671875" style="8" customWidth="1"/>
    <col min="494" max="494" width="11.88671875" style="8" customWidth="1"/>
    <col min="495" max="495" width="12.6640625" style="8" customWidth="1"/>
    <col min="496" max="745" width="10.88671875" style="8"/>
    <col min="746" max="746" width="10" style="8" customWidth="1"/>
    <col min="747" max="747" width="43.33203125" style="8" customWidth="1"/>
    <col min="748" max="748" width="9.88671875" style="8" customWidth="1"/>
    <col min="749" max="749" width="12.88671875" style="8" customWidth="1"/>
    <col min="750" max="750" width="11.88671875" style="8" customWidth="1"/>
    <col min="751" max="751" width="12.6640625" style="8" customWidth="1"/>
    <col min="752" max="1001" width="10.88671875" style="8"/>
    <col min="1002" max="1002" width="10" style="8" customWidth="1"/>
    <col min="1003" max="1003" width="43.33203125" style="8" customWidth="1"/>
    <col min="1004" max="1004" width="9.88671875" style="8" customWidth="1"/>
    <col min="1005" max="1005" width="12.88671875" style="8" customWidth="1"/>
    <col min="1006" max="1006" width="11.88671875" style="8" customWidth="1"/>
    <col min="1007" max="1007" width="12.6640625" style="8" customWidth="1"/>
    <col min="1008" max="1018" width="10.88671875" style="8"/>
  </cols>
  <sheetData>
    <row r="1" spans="3:6">
      <c r="D1" s="285"/>
      <c r="E1" s="286"/>
      <c r="F1" s="287"/>
    </row>
    <row r="2" spans="3:6" ht="15" customHeight="1">
      <c r="C2" s="9" t="s">
        <v>0</v>
      </c>
      <c r="D2" s="288"/>
      <c r="E2" s="286"/>
      <c r="F2" s="287"/>
    </row>
    <row r="3" spans="3:6">
      <c r="C3" s="13"/>
      <c r="D3" s="288"/>
      <c r="E3" s="286"/>
      <c r="F3" s="287"/>
    </row>
    <row r="4" spans="3:6">
      <c r="C4" s="15"/>
      <c r="D4" s="288"/>
      <c r="E4" s="286"/>
      <c r="F4" s="287"/>
    </row>
    <row r="5" spans="3:6">
      <c r="C5" s="15"/>
      <c r="D5" s="288"/>
      <c r="E5" s="286"/>
      <c r="F5" s="287"/>
    </row>
    <row r="6" spans="3:6">
      <c r="C6" s="15"/>
      <c r="D6" s="288"/>
      <c r="E6" s="286"/>
      <c r="F6" s="287"/>
    </row>
    <row r="7" spans="3:6">
      <c r="C7" s="15"/>
      <c r="D7" s="288"/>
      <c r="E7" s="286"/>
      <c r="F7" s="287"/>
    </row>
    <row r="8" spans="3:6">
      <c r="C8" s="15"/>
      <c r="D8" s="288"/>
      <c r="E8" s="286"/>
      <c r="F8" s="287"/>
    </row>
    <row r="9" spans="3:6">
      <c r="C9" s="15"/>
      <c r="D9" s="288"/>
      <c r="E9" s="286"/>
      <c r="F9" s="287"/>
    </row>
    <row r="10" spans="3:6">
      <c r="C10" s="15"/>
      <c r="D10" s="288"/>
      <c r="E10" s="286"/>
      <c r="F10" s="287"/>
    </row>
    <row r="11" spans="3:6" ht="15" customHeight="1">
      <c r="C11" s="16" t="s">
        <v>1</v>
      </c>
      <c r="D11" s="288"/>
      <c r="E11" s="286"/>
      <c r="F11" s="287"/>
    </row>
    <row r="12" spans="3:6" ht="12.75" customHeight="1">
      <c r="C12" s="702" t="s">
        <v>2</v>
      </c>
      <c r="D12" s="702"/>
      <c r="E12" s="702"/>
      <c r="F12" s="702"/>
    </row>
    <row r="13" spans="3:6">
      <c r="C13" s="702"/>
      <c r="D13" s="702"/>
      <c r="E13" s="702"/>
      <c r="F13" s="702"/>
    </row>
    <row r="14" spans="3:6">
      <c r="C14" s="13"/>
      <c r="D14" s="288"/>
      <c r="E14" s="286"/>
      <c r="F14" s="287"/>
    </row>
    <row r="15" spans="3:6" ht="15" customHeight="1">
      <c r="C15" s="16" t="s">
        <v>3</v>
      </c>
      <c r="D15" s="372">
        <v>35435239132</v>
      </c>
      <c r="E15" s="711"/>
      <c r="F15" s="711"/>
    </row>
    <row r="16" spans="3:6">
      <c r="D16" s="290"/>
      <c r="E16" s="291"/>
      <c r="F16" s="287"/>
    </row>
    <row r="17" spans="1:6" ht="15" customHeight="1">
      <c r="C17" s="9" t="s">
        <v>4</v>
      </c>
      <c r="D17" s="373" t="s">
        <v>453</v>
      </c>
      <c r="E17" s="292"/>
      <c r="F17" s="293"/>
    </row>
    <row r="18" spans="1:6">
      <c r="D18" s="290"/>
      <c r="E18" s="289"/>
      <c r="F18" s="287"/>
    </row>
    <row r="19" spans="1:6" ht="15" customHeight="1">
      <c r="C19" s="9" t="s">
        <v>6</v>
      </c>
      <c r="D19" s="288"/>
      <c r="E19" s="286"/>
      <c r="F19" s="287"/>
    </row>
    <row r="20" spans="1:6" ht="12.75" customHeight="1">
      <c r="C20" s="702" t="str">
        <f>'NASLOV I REKAPITULACIJA '!C20:F21</f>
        <v>REKONSTRUKCIJA POSTOJEĆE GRAĐEVINE
(Za potrebe društvenog centra Future Hub Križevci i projekta SPARK) - obrtnički i završni radovi</v>
      </c>
      <c r="D20" s="702"/>
      <c r="E20" s="702"/>
      <c r="F20" s="702"/>
    </row>
    <row r="21" spans="1:6">
      <c r="C21" s="702"/>
      <c r="D21" s="702"/>
      <c r="E21" s="702"/>
      <c r="F21" s="702"/>
    </row>
    <row r="22" spans="1:6">
      <c r="C22" s="702"/>
      <c r="D22" s="702"/>
      <c r="E22" s="702"/>
      <c r="F22" s="702"/>
    </row>
    <row r="23" spans="1:6">
      <c r="C23" s="13"/>
      <c r="D23" s="288"/>
      <c r="E23" s="286"/>
      <c r="F23" s="287"/>
    </row>
    <row r="24" spans="1:6" ht="15" customHeight="1">
      <c r="C24" s="9" t="s">
        <v>7</v>
      </c>
      <c r="D24" s="288"/>
      <c r="E24" s="286"/>
      <c r="F24" s="287"/>
    </row>
    <row r="25" spans="1:6" ht="15" customHeight="1">
      <c r="C25" s="706" t="str">
        <f>'NASLOV I REKAPITULACIJA '!C25:F26</f>
        <v>48260 KRIŽEVCI, Trg svetog Florijana
KO. KRIŽEVCI, KČB. 1566, ZKUL. 8707</v>
      </c>
      <c r="D25" s="706"/>
      <c r="E25" s="706"/>
      <c r="F25" s="706"/>
    </row>
    <row r="26" spans="1:6">
      <c r="C26" s="706"/>
      <c r="D26" s="706"/>
      <c r="E26" s="706"/>
      <c r="F26" s="706"/>
    </row>
    <row r="27" spans="1:6">
      <c r="C27" s="13"/>
      <c r="D27" s="288"/>
      <c r="E27" s="286"/>
      <c r="F27" s="287"/>
    </row>
    <row r="28" spans="1:6" ht="15" customHeight="1">
      <c r="C28" s="9" t="s">
        <v>9</v>
      </c>
      <c r="D28" s="288"/>
      <c r="E28" s="286"/>
      <c r="F28" s="287"/>
    </row>
    <row r="29" spans="1:6">
      <c r="C29" s="23" t="s">
        <v>118</v>
      </c>
      <c r="D29" s="294"/>
      <c r="E29" s="286"/>
      <c r="F29" s="287"/>
    </row>
    <row r="30" spans="1:6">
      <c r="C30" s="25"/>
      <c r="D30" s="294"/>
      <c r="E30" s="286"/>
      <c r="F30" s="287"/>
    </row>
    <row r="31" spans="1:6" ht="15" customHeight="1">
      <c r="C31" s="9" t="s">
        <v>11</v>
      </c>
      <c r="D31" s="288"/>
      <c r="E31" s="286"/>
      <c r="F31" s="287"/>
    </row>
    <row r="32" spans="1:6" s="33" customFormat="1" ht="15" customHeight="1">
      <c r="A32" s="1"/>
      <c r="B32" s="26"/>
      <c r="C32" s="709" t="s">
        <v>119</v>
      </c>
      <c r="D32" s="710"/>
      <c r="E32" s="710"/>
      <c r="F32" s="710"/>
    </row>
    <row r="33" spans="1:12" s="33" customFormat="1" ht="15" customHeight="1">
      <c r="A33" s="1"/>
      <c r="B33" s="26"/>
      <c r="C33" s="709" t="s">
        <v>120</v>
      </c>
      <c r="D33" s="710"/>
      <c r="E33" s="710"/>
      <c r="F33" s="710"/>
    </row>
    <row r="34" spans="1:12" s="33" customFormat="1" ht="15" customHeight="1">
      <c r="A34" s="1"/>
      <c r="B34" s="34"/>
      <c r="C34" s="709" t="str">
        <f>'NASLOV I REKAPITULACIJA '!C35</f>
        <v>P 1,2,3_6 GRAĐEVINSKO OBRTNIČKI RADOVI</v>
      </c>
      <c r="D34" s="710"/>
      <c r="E34" s="710"/>
      <c r="F34" s="710"/>
    </row>
    <row r="35" spans="1:12">
      <c r="C35" s="13"/>
      <c r="D35" s="288"/>
      <c r="E35" s="286"/>
      <c r="F35" s="287"/>
      <c r="K35" s="33"/>
      <c r="L35" s="33"/>
    </row>
    <row r="36" spans="1:12" ht="15" customHeight="1">
      <c r="C36" s="41" t="s">
        <v>16</v>
      </c>
      <c r="D36" s="288"/>
      <c r="E36" s="286"/>
      <c r="F36" s="287"/>
    </row>
    <row r="37" spans="1:12">
      <c r="C37" s="708" t="s">
        <v>17</v>
      </c>
      <c r="D37" s="708"/>
      <c r="E37" s="708"/>
      <c r="F37" s="708"/>
    </row>
    <row r="38" spans="1:12">
      <c r="C38" s="365"/>
      <c r="D38" s="365"/>
      <c r="E38" s="365"/>
      <c r="F38" s="365"/>
    </row>
    <row r="39" spans="1:12">
      <c r="C39" s="365"/>
      <c r="D39" s="365"/>
      <c r="E39" s="365"/>
      <c r="F39" s="365"/>
    </row>
    <row r="40" spans="1:12" ht="15" customHeight="1">
      <c r="C40" s="41" t="s">
        <v>18</v>
      </c>
      <c r="D40" s="285"/>
      <c r="E40" s="286"/>
      <c r="F40" s="287"/>
    </row>
    <row r="41" spans="1:12" ht="12.75" customHeight="1">
      <c r="C41" s="707" t="s">
        <v>121</v>
      </c>
      <c r="D41" s="707"/>
      <c r="E41" s="707"/>
      <c r="F41" s="707"/>
    </row>
    <row r="42" spans="1:12">
      <c r="C42" s="707"/>
      <c r="D42" s="707"/>
      <c r="E42" s="707"/>
      <c r="F42" s="707"/>
    </row>
    <row r="43" spans="1:12">
      <c r="C43" s="46"/>
      <c r="D43" s="285"/>
      <c r="E43" s="286"/>
      <c r="F43" s="287"/>
    </row>
    <row r="44" spans="1:12" ht="15" customHeight="1">
      <c r="C44" s="9" t="s">
        <v>122</v>
      </c>
      <c r="D44" s="285"/>
      <c r="E44" s="286"/>
      <c r="F44" s="287"/>
    </row>
    <row r="45" spans="1:12">
      <c r="C45" s="715" t="s">
        <v>123</v>
      </c>
      <c r="D45" s="715"/>
      <c r="E45" s="715"/>
      <c r="F45" s="715"/>
    </row>
    <row r="46" spans="1:12">
      <c r="C46" s="13"/>
      <c r="D46" s="285"/>
      <c r="E46" s="286"/>
      <c r="F46" s="287"/>
    </row>
    <row r="47" spans="1:12">
      <c r="C47" s="9" t="s">
        <v>21</v>
      </c>
      <c r="D47" s="295"/>
      <c r="E47" s="296"/>
      <c r="F47" s="297"/>
    </row>
    <row r="48" spans="1:12">
      <c r="D48" s="290"/>
      <c r="E48" s="286"/>
      <c r="F48" s="287"/>
    </row>
    <row r="49" spans="1:6" ht="15" customHeight="1">
      <c r="C49" s="9" t="s">
        <v>25</v>
      </c>
      <c r="D49" s="285"/>
      <c r="E49" s="289"/>
      <c r="F49" s="298"/>
    </row>
    <row r="50" spans="1:6" ht="12.75" customHeight="1">
      <c r="C50" s="23" t="s">
        <v>124</v>
      </c>
      <c r="D50" s="285"/>
      <c r="E50" s="289"/>
      <c r="F50" s="298"/>
    </row>
    <row r="51" spans="1:6">
      <c r="C51" s="13"/>
      <c r="D51" s="285"/>
      <c r="E51" s="286"/>
      <c r="F51" s="287"/>
    </row>
    <row r="52" spans="1:6" ht="15" customHeight="1">
      <c r="C52" s="9" t="s">
        <v>27</v>
      </c>
      <c r="D52" s="285"/>
      <c r="E52" s="286"/>
      <c r="F52" s="287"/>
    </row>
    <row r="53" spans="1:6" ht="12.75" customHeight="1">
      <c r="C53" s="23" t="s">
        <v>28</v>
      </c>
      <c r="D53" s="294"/>
      <c r="E53" s="299"/>
      <c r="F53" s="287"/>
    </row>
    <row r="54" spans="1:6" ht="13.5" customHeight="1">
      <c r="A54" s="54" t="s">
        <v>29</v>
      </c>
      <c r="B54" s="699" t="s">
        <v>30</v>
      </c>
      <c r="C54" s="699"/>
      <c r="D54" s="300"/>
      <c r="E54" s="712"/>
      <c r="F54" s="712"/>
    </row>
    <row r="55" spans="1:6">
      <c r="A55" s="54" t="s">
        <v>31</v>
      </c>
      <c r="B55" s="718" t="s">
        <v>32</v>
      </c>
      <c r="C55" s="718"/>
      <c r="D55" s="301"/>
      <c r="E55" s="713"/>
      <c r="F55" s="713"/>
    </row>
    <row r="56" spans="1:6" ht="13.5" customHeight="1">
      <c r="A56" s="54" t="s">
        <v>33</v>
      </c>
      <c r="B56" s="693" t="s">
        <v>34</v>
      </c>
      <c r="C56" s="693"/>
      <c r="D56" s="301"/>
      <c r="E56" s="714"/>
      <c r="F56" s="714"/>
    </row>
    <row r="57" spans="1:6">
      <c r="A57" s="54" t="s">
        <v>125</v>
      </c>
      <c r="B57" s="718" t="s">
        <v>126</v>
      </c>
      <c r="C57" s="718"/>
      <c r="D57" s="300"/>
      <c r="E57" s="302"/>
      <c r="F57" s="302"/>
    </row>
    <row r="58" spans="1:6">
      <c r="A58" s="128"/>
      <c r="B58" s="57"/>
      <c r="C58" s="56"/>
      <c r="D58" s="303"/>
      <c r="E58" s="304"/>
    </row>
    <row r="59" spans="1:6">
      <c r="A59" s="129" t="s">
        <v>127</v>
      </c>
      <c r="B59" s="130" t="s">
        <v>128</v>
      </c>
      <c r="C59" s="129" t="s">
        <v>129</v>
      </c>
      <c r="D59" s="374" t="s">
        <v>130</v>
      </c>
      <c r="E59" s="374" t="s">
        <v>131</v>
      </c>
      <c r="F59" s="375" t="s">
        <v>132</v>
      </c>
    </row>
    <row r="60" spans="1:6">
      <c r="A60" s="56"/>
      <c r="B60" s="58"/>
      <c r="C60" s="56"/>
      <c r="D60" s="376"/>
      <c r="E60" s="377"/>
      <c r="F60" s="378"/>
    </row>
    <row r="61" spans="1:6" ht="15" thickBot="1">
      <c r="A61" s="56"/>
      <c r="B61" s="131" t="s">
        <v>133</v>
      </c>
      <c r="C61" s="56"/>
      <c r="D61" s="376"/>
      <c r="E61" s="377"/>
      <c r="F61" s="378"/>
    </row>
    <row r="62" spans="1:6">
      <c r="A62" s="123"/>
      <c r="B62" s="132"/>
      <c r="D62" s="719" t="s">
        <v>310</v>
      </c>
      <c r="E62" s="720"/>
      <c r="F62" s="721"/>
    </row>
    <row r="63" spans="1:6" ht="15" thickBot="1">
      <c r="A63" s="133"/>
      <c r="B63" s="134"/>
      <c r="C63" s="56"/>
      <c r="D63" s="722"/>
      <c r="E63" s="723"/>
      <c r="F63" s="724"/>
    </row>
    <row r="64" spans="1:6">
      <c r="A64" s="133"/>
      <c r="B64" s="143"/>
      <c r="C64" s="56"/>
      <c r="D64" s="309"/>
      <c r="E64" s="316"/>
      <c r="F64" s="311"/>
    </row>
    <row r="65" spans="1:9">
      <c r="A65" s="151">
        <v>300</v>
      </c>
      <c r="B65" s="728" t="s">
        <v>140</v>
      </c>
      <c r="C65" s="728"/>
      <c r="D65" s="300"/>
      <c r="E65" s="313"/>
      <c r="F65" s="313"/>
    </row>
    <row r="66" spans="1:9">
      <c r="A66" s="149"/>
      <c r="B66" s="150"/>
      <c r="C66" s="56"/>
      <c r="D66" s="303"/>
    </row>
    <row r="67" spans="1:9">
      <c r="A67" s="133"/>
      <c r="B67" s="143"/>
      <c r="C67" s="56"/>
      <c r="D67" s="309"/>
      <c r="E67" s="310"/>
      <c r="F67" s="311"/>
    </row>
    <row r="68" spans="1:9" ht="193.2">
      <c r="A68" s="137">
        <v>302</v>
      </c>
      <c r="B68" s="142" t="s">
        <v>141</v>
      </c>
      <c r="E68" s="307"/>
    </row>
    <row r="69" spans="1:9">
      <c r="A69" s="133"/>
      <c r="B69" s="141"/>
      <c r="C69" s="137" t="s">
        <v>135</v>
      </c>
      <c r="D69" s="379">
        <v>20</v>
      </c>
      <c r="E69" s="308"/>
      <c r="F69" s="380">
        <f>E69*D69</f>
        <v>0</v>
      </c>
    </row>
    <row r="70" spans="1:9">
      <c r="A70" s="133"/>
      <c r="B70" s="143"/>
      <c r="C70" s="56"/>
      <c r="D70" s="309"/>
      <c r="E70" s="310"/>
      <c r="F70" s="311"/>
    </row>
    <row r="71" spans="1:9">
      <c r="A71" s="56"/>
      <c r="B71" s="67"/>
      <c r="C71" s="56"/>
      <c r="D71" s="303"/>
      <c r="E71" s="307"/>
    </row>
    <row r="72" spans="1:9" s="8" customFormat="1" ht="69">
      <c r="A72" s="137">
        <v>305</v>
      </c>
      <c r="B72" s="142" t="s">
        <v>142</v>
      </c>
      <c r="C72" s="1"/>
      <c r="D72" s="300"/>
      <c r="E72" s="312"/>
      <c r="F72" s="313"/>
    </row>
    <row r="73" spans="1:9">
      <c r="A73" s="133"/>
      <c r="B73" s="147"/>
      <c r="C73" s="137" t="s">
        <v>135</v>
      </c>
      <c r="D73" s="379">
        <v>15</v>
      </c>
      <c r="E73" s="308"/>
      <c r="F73" s="380">
        <f>E73*D73</f>
        <v>0</v>
      </c>
      <c r="G73" s="726"/>
      <c r="H73" s="725"/>
      <c r="I73" s="725"/>
    </row>
    <row r="74" spans="1:9">
      <c r="A74" s="56"/>
      <c r="B74" s="67"/>
      <c r="C74" s="56"/>
      <c r="D74" s="303"/>
      <c r="E74" s="307"/>
    </row>
    <row r="75" spans="1:9" ht="9.9" customHeight="1">
      <c r="A75" s="56"/>
      <c r="B75" s="67"/>
      <c r="C75" s="56"/>
      <c r="D75" s="303"/>
    </row>
    <row r="76" spans="1:9">
      <c r="A76" s="154">
        <f>A65</f>
        <v>300</v>
      </c>
      <c r="B76" s="155" t="str">
        <f>B65</f>
        <v>ZIDARSKI  RADOVI</v>
      </c>
      <c r="C76" s="156"/>
      <c r="D76" s="318"/>
      <c r="E76" s="381" t="s">
        <v>137</v>
      </c>
      <c r="F76" s="382">
        <f>SUM(F67:F75)</f>
        <v>0</v>
      </c>
    </row>
    <row r="77" spans="1:9">
      <c r="A77" s="56"/>
      <c r="B77" s="140"/>
      <c r="C77" s="56"/>
      <c r="D77" s="303"/>
    </row>
    <row r="78" spans="1:9">
      <c r="A78" s="56"/>
      <c r="B78" s="140"/>
      <c r="C78" s="56"/>
      <c r="D78" s="303"/>
    </row>
    <row r="79" spans="1:9">
      <c r="A79" s="56"/>
      <c r="B79" s="140"/>
      <c r="C79" s="56"/>
      <c r="D79" s="303"/>
    </row>
    <row r="80" spans="1:9">
      <c r="A80" s="56"/>
      <c r="B80" s="140"/>
      <c r="C80" s="56"/>
      <c r="D80" s="303"/>
    </row>
    <row r="81" spans="1:6">
      <c r="A81" s="157">
        <v>400</v>
      </c>
      <c r="B81" s="729" t="s">
        <v>144</v>
      </c>
      <c r="C81" s="729"/>
      <c r="D81" s="300"/>
      <c r="E81" s="313"/>
      <c r="F81" s="313"/>
    </row>
    <row r="82" spans="1:6">
      <c r="A82" s="56"/>
      <c r="B82" s="140"/>
      <c r="C82" s="56"/>
      <c r="D82" s="303"/>
    </row>
    <row r="83" spans="1:6">
      <c r="A83" s="56"/>
      <c r="B83" s="147"/>
      <c r="C83" s="148"/>
      <c r="D83" s="309"/>
      <c r="E83" s="314"/>
      <c r="F83" s="315"/>
    </row>
    <row r="84" spans="1:6" s="8" customFormat="1" ht="165.6">
      <c r="A84" s="137">
        <v>407</v>
      </c>
      <c r="B84" s="153" t="s">
        <v>145</v>
      </c>
      <c r="C84" s="1"/>
      <c r="D84" s="300"/>
      <c r="E84" s="312"/>
      <c r="F84" s="313"/>
    </row>
    <row r="85" spans="1:6">
      <c r="A85" s="56"/>
      <c r="B85" s="141"/>
      <c r="C85" s="137" t="s">
        <v>146</v>
      </c>
      <c r="D85" s="379">
        <v>16</v>
      </c>
      <c r="E85" s="308"/>
      <c r="F85" s="380">
        <f>E85*D85</f>
        <v>0</v>
      </c>
    </row>
    <row r="86" spans="1:6">
      <c r="A86" s="56"/>
      <c r="B86" s="147"/>
      <c r="C86" s="148"/>
      <c r="D86" s="309"/>
      <c r="E86" s="314"/>
      <c r="F86" s="315"/>
    </row>
    <row r="87" spans="1:6">
      <c r="A87" s="56"/>
      <c r="B87" s="140"/>
      <c r="C87" s="56"/>
      <c r="D87" s="303"/>
      <c r="E87" s="307"/>
    </row>
    <row r="88" spans="1:6" s="8" customFormat="1" ht="165.6">
      <c r="A88" s="137">
        <v>408</v>
      </c>
      <c r="B88" s="153" t="s">
        <v>147</v>
      </c>
      <c r="C88" s="1"/>
      <c r="D88" s="300"/>
      <c r="E88" s="312"/>
      <c r="F88" s="313"/>
    </row>
    <row r="89" spans="1:6">
      <c r="A89" s="56"/>
      <c r="B89" s="141"/>
      <c r="C89" s="137" t="s">
        <v>148</v>
      </c>
      <c r="D89" s="379">
        <v>12</v>
      </c>
      <c r="E89" s="383"/>
      <c r="F89" s="380">
        <f>E89*D89</f>
        <v>0</v>
      </c>
    </row>
    <row r="90" spans="1:6">
      <c r="A90" s="133"/>
      <c r="B90" s="147"/>
      <c r="C90" s="148"/>
      <c r="D90" s="309"/>
      <c r="E90" s="314"/>
      <c r="F90" s="315"/>
    </row>
    <row r="91" spans="1:6">
      <c r="A91" s="56"/>
      <c r="B91" s="67"/>
      <c r="C91" s="56"/>
      <c r="D91" s="303"/>
    </row>
    <row r="92" spans="1:6">
      <c r="A92" s="158">
        <f>A81</f>
        <v>400</v>
      </c>
      <c r="B92" s="159" t="str">
        <f>B81</f>
        <v xml:space="preserve">IZOLATERSKI RADOVI </v>
      </c>
      <c r="C92" s="107"/>
      <c r="D92" s="319"/>
      <c r="E92" s="88" t="s">
        <v>137</v>
      </c>
      <c r="F92" s="384">
        <f>SUM(F83:F91)</f>
        <v>0</v>
      </c>
    </row>
    <row r="93" spans="1:6">
      <c r="A93" s="56"/>
      <c r="B93" s="140"/>
      <c r="C93" s="56"/>
      <c r="D93" s="303"/>
    </row>
    <row r="94" spans="1:6">
      <c r="A94" s="56"/>
      <c r="B94" s="140"/>
      <c r="C94" s="56"/>
      <c r="D94" s="303"/>
    </row>
    <row r="95" spans="1:6">
      <c r="A95" s="56"/>
      <c r="B95" s="140"/>
      <c r="C95" s="56"/>
      <c r="D95" s="303"/>
    </row>
    <row r="96" spans="1:6">
      <c r="A96" s="56"/>
      <c r="B96" s="140"/>
      <c r="C96" s="56"/>
      <c r="D96" s="303"/>
    </row>
    <row r="97" spans="1:11">
      <c r="A97" s="138">
        <v>500</v>
      </c>
      <c r="B97" s="730" t="s">
        <v>149</v>
      </c>
      <c r="C97" s="730"/>
      <c r="D97" s="300"/>
      <c r="E97" s="313"/>
      <c r="F97" s="313"/>
    </row>
    <row r="98" spans="1:11" ht="9.9" customHeight="1">
      <c r="A98" s="56"/>
      <c r="B98" s="140"/>
      <c r="C98" s="56"/>
      <c r="D98" s="303"/>
    </row>
    <row r="99" spans="1:11" s="8" customFormat="1" ht="318" customHeight="1">
      <c r="A99" s="731">
        <f>A97+1</f>
        <v>501</v>
      </c>
      <c r="B99" s="160" t="s">
        <v>323</v>
      </c>
      <c r="C99" s="1"/>
      <c r="D99" s="300"/>
      <c r="E99" s="313"/>
      <c r="F99" s="313"/>
    </row>
    <row r="100" spans="1:11" s="8" customFormat="1" ht="345">
      <c r="A100" s="731"/>
      <c r="B100" s="363" t="s">
        <v>324</v>
      </c>
      <c r="C100" s="1"/>
      <c r="D100" s="300"/>
      <c r="E100" s="313"/>
      <c r="F100" s="313"/>
      <c r="G100" s="725"/>
      <c r="H100" s="725"/>
      <c r="I100" s="725"/>
      <c r="J100" s="725"/>
      <c r="K100" s="725"/>
    </row>
    <row r="101" spans="1:11">
      <c r="A101" s="56"/>
      <c r="B101" s="141"/>
      <c r="C101" s="137" t="s">
        <v>135</v>
      </c>
      <c r="D101" s="379">
        <v>40</v>
      </c>
      <c r="E101" s="308"/>
      <c r="F101" s="380">
        <f>E101*D101</f>
        <v>0</v>
      </c>
    </row>
    <row r="102" spans="1:11">
      <c r="A102" s="56"/>
      <c r="B102" s="140"/>
      <c r="C102" s="56"/>
      <c r="D102" s="303"/>
      <c r="E102" s="307"/>
    </row>
    <row r="103" spans="1:11" ht="165.6">
      <c r="A103" s="137">
        <f>A99+1</f>
        <v>502</v>
      </c>
      <c r="B103" s="271" t="s">
        <v>150</v>
      </c>
      <c r="E103" s="307"/>
    </row>
    <row r="104" spans="1:11">
      <c r="A104" s="56"/>
      <c r="B104" s="162"/>
      <c r="C104" s="137" t="s">
        <v>135</v>
      </c>
      <c r="D104" s="379">
        <v>25</v>
      </c>
      <c r="E104" s="320"/>
      <c r="F104" s="385">
        <f>E104*D104</f>
        <v>0</v>
      </c>
    </row>
    <row r="105" spans="1:11">
      <c r="A105" s="56"/>
      <c r="B105" s="140"/>
      <c r="C105" s="56"/>
      <c r="D105" s="303"/>
      <c r="E105" s="307"/>
    </row>
    <row r="106" spans="1:11" ht="234.6">
      <c r="A106" s="137">
        <f>A103+1</f>
        <v>503</v>
      </c>
      <c r="B106" s="271" t="s">
        <v>151</v>
      </c>
      <c r="E106" s="307"/>
    </row>
    <row r="107" spans="1:11">
      <c r="A107" s="56"/>
      <c r="B107" s="162"/>
      <c r="C107" s="137" t="s">
        <v>136</v>
      </c>
      <c r="D107" s="379">
        <v>3</v>
      </c>
      <c r="E107" s="386"/>
      <c r="F107" s="385">
        <f>E107*D107</f>
        <v>0</v>
      </c>
    </row>
    <row r="108" spans="1:11">
      <c r="A108" s="56"/>
      <c r="B108" s="140"/>
      <c r="C108" s="56"/>
      <c r="D108" s="303"/>
    </row>
    <row r="109" spans="1:11">
      <c r="A109" s="56"/>
      <c r="B109" s="152"/>
      <c r="C109" s="56"/>
      <c r="D109" s="309"/>
      <c r="E109" s="316"/>
      <c r="F109" s="311"/>
    </row>
    <row r="110" spans="1:11">
      <c r="A110" s="163">
        <f>A97</f>
        <v>500</v>
      </c>
      <c r="B110" s="164" t="str">
        <f>B97</f>
        <v>RAVNI KROV</v>
      </c>
      <c r="C110" s="94"/>
      <c r="D110" s="321"/>
      <c r="E110" s="387" t="s">
        <v>137</v>
      </c>
      <c r="F110" s="388">
        <f>SUM(F101:F109)</f>
        <v>0</v>
      </c>
    </row>
    <row r="111" spans="1:11">
      <c r="A111" s="56"/>
      <c r="B111" s="140"/>
      <c r="C111" s="56"/>
      <c r="D111" s="303"/>
    </row>
    <row r="112" spans="1:11">
      <c r="A112" s="56"/>
      <c r="B112" s="140"/>
      <c r="C112" s="56"/>
      <c r="D112" s="303"/>
    </row>
    <row r="113" spans="1:6">
      <c r="A113" s="56"/>
      <c r="B113" s="140"/>
      <c r="C113" s="56"/>
      <c r="D113" s="303"/>
    </row>
    <row r="114" spans="1:6">
      <c r="A114" s="56"/>
      <c r="B114" s="140"/>
      <c r="C114" s="56"/>
      <c r="D114" s="303"/>
    </row>
    <row r="115" spans="1:6">
      <c r="A115" s="56"/>
      <c r="B115" s="140"/>
      <c r="C115" s="56"/>
      <c r="D115" s="303"/>
    </row>
    <row r="116" spans="1:6">
      <c r="A116" s="144">
        <v>600</v>
      </c>
      <c r="B116" s="717" t="s">
        <v>152</v>
      </c>
      <c r="C116" s="717"/>
      <c r="D116" s="300"/>
      <c r="E116" s="313"/>
      <c r="F116" s="313"/>
    </row>
    <row r="117" spans="1:6">
      <c r="A117" s="56"/>
      <c r="B117" s="140"/>
      <c r="C117" s="56"/>
      <c r="D117" s="303"/>
    </row>
    <row r="118" spans="1:6">
      <c r="A118" s="133"/>
      <c r="B118" s="147"/>
      <c r="C118" s="148"/>
      <c r="D118" s="309"/>
      <c r="E118" s="314"/>
      <c r="F118" s="315"/>
    </row>
    <row r="119" spans="1:6" s="8" customFormat="1" ht="276">
      <c r="A119" s="137">
        <v>603</v>
      </c>
      <c r="B119" s="153" t="s">
        <v>454</v>
      </c>
      <c r="C119" s="1"/>
      <c r="D119" s="300"/>
      <c r="E119" s="312"/>
      <c r="F119" s="313"/>
    </row>
    <row r="120" spans="1:6">
      <c r="A120" s="56"/>
      <c r="B120" s="141"/>
      <c r="C120" s="137" t="s">
        <v>136</v>
      </c>
      <c r="D120" s="379">
        <v>18</v>
      </c>
      <c r="E120" s="383"/>
      <c r="F120" s="380">
        <f>E120*D120</f>
        <v>0</v>
      </c>
    </row>
    <row r="121" spans="1:6">
      <c r="A121" s="56"/>
      <c r="B121" s="152"/>
      <c r="C121" s="56"/>
      <c r="D121" s="309"/>
      <c r="E121" s="316"/>
      <c r="F121" s="311"/>
    </row>
    <row r="122" spans="1:6">
      <c r="A122" s="165">
        <f>A116</f>
        <v>600</v>
      </c>
      <c r="B122" s="166" t="str">
        <f>B116</f>
        <v>GIPSKARTONSKI  RADOVI</v>
      </c>
      <c r="C122" s="101"/>
      <c r="D122" s="322"/>
      <c r="E122" s="389" t="s">
        <v>137</v>
      </c>
      <c r="F122" s="390">
        <f>SUM(F118:F121)</f>
        <v>0</v>
      </c>
    </row>
    <row r="123" spans="1:6">
      <c r="A123" s="56"/>
      <c r="B123" s="140"/>
      <c r="C123" s="56"/>
      <c r="D123" s="303"/>
    </row>
    <row r="124" spans="1:6">
      <c r="A124" s="56"/>
      <c r="B124" s="140"/>
      <c r="C124" s="56"/>
      <c r="D124" s="303"/>
    </row>
    <row r="125" spans="1:6">
      <c r="A125" s="56"/>
      <c r="B125" s="140"/>
      <c r="C125" s="56"/>
      <c r="D125" s="303"/>
    </row>
    <row r="126" spans="1:6">
      <c r="A126" s="154">
        <v>700</v>
      </c>
      <c r="B126" s="167" t="s">
        <v>153</v>
      </c>
      <c r="C126" s="168"/>
      <c r="D126" s="323"/>
      <c r="E126" s="324"/>
      <c r="F126" s="325"/>
    </row>
    <row r="127" spans="1:6">
      <c r="A127" s="56"/>
      <c r="B127" s="140"/>
      <c r="C127" s="56"/>
      <c r="D127" s="326"/>
      <c r="E127" s="327"/>
      <c r="F127" s="328"/>
    </row>
    <row r="128" spans="1:6">
      <c r="A128" s="56"/>
      <c r="B128" s="69"/>
      <c r="C128" s="56"/>
      <c r="D128" s="309"/>
      <c r="F128" s="306"/>
    </row>
    <row r="129" spans="1:14">
      <c r="A129" s="56"/>
      <c r="B129" s="69"/>
      <c r="C129" s="56"/>
      <c r="D129" s="309"/>
      <c r="F129" s="306"/>
    </row>
    <row r="130" spans="1:14">
      <c r="A130" s="56"/>
      <c r="B130" s="69"/>
      <c r="C130" s="56"/>
      <c r="D130" s="309"/>
      <c r="F130" s="306"/>
    </row>
    <row r="131" spans="1:14">
      <c r="A131" s="56"/>
      <c r="B131" s="170" t="s">
        <v>154</v>
      </c>
      <c r="C131" s="56"/>
      <c r="D131" s="309"/>
      <c r="F131" s="306"/>
    </row>
    <row r="132" spans="1:14" ht="331.2">
      <c r="A132" s="727">
        <v>702</v>
      </c>
      <c r="B132" s="272" t="s">
        <v>155</v>
      </c>
      <c r="C132" s="56"/>
      <c r="D132" s="309"/>
      <c r="F132" s="306"/>
    </row>
    <row r="133" spans="1:14" ht="138">
      <c r="A133" s="727"/>
      <c r="B133" s="273" t="s">
        <v>156</v>
      </c>
      <c r="C133" s="171"/>
      <c r="D133" s="330"/>
      <c r="E133" s="331"/>
      <c r="F133" s="331"/>
    </row>
    <row r="134" spans="1:14" ht="41.4">
      <c r="A134" s="56"/>
      <c r="B134" s="161" t="s">
        <v>157</v>
      </c>
      <c r="C134" s="169" t="s">
        <v>136</v>
      </c>
      <c r="D134" s="392">
        <v>2</v>
      </c>
      <c r="E134" s="354"/>
      <c r="F134" s="393">
        <f>E134*D134</f>
        <v>0</v>
      </c>
    </row>
    <row r="135" spans="1:14" ht="27.6">
      <c r="A135" s="56"/>
      <c r="B135" s="161" t="s">
        <v>158</v>
      </c>
      <c r="C135" s="169" t="s">
        <v>136</v>
      </c>
      <c r="D135" s="392">
        <v>2</v>
      </c>
      <c r="E135" s="391"/>
      <c r="F135" s="393">
        <f>E135*D135</f>
        <v>0</v>
      </c>
      <c r="G135" s="726"/>
      <c r="H135" s="725"/>
      <c r="I135" s="725"/>
      <c r="J135" s="725"/>
      <c r="K135" s="725"/>
      <c r="L135" s="725"/>
      <c r="M135" s="725"/>
      <c r="N135" s="725"/>
    </row>
    <row r="136" spans="1:14" s="6" customFormat="1" ht="13.8">
      <c r="A136" s="148"/>
      <c r="B136" s="172"/>
      <c r="C136" s="173"/>
      <c r="D136" s="332"/>
      <c r="E136" s="333"/>
      <c r="F136" s="333"/>
    </row>
    <row r="137" spans="1:14">
      <c r="A137" s="56"/>
      <c r="B137" s="8"/>
      <c r="C137" s="56"/>
      <c r="D137" s="303"/>
      <c r="F137" s="306"/>
    </row>
    <row r="138" spans="1:14" ht="303.75" customHeight="1">
      <c r="A138" s="137">
        <f>A132+1</f>
        <v>703</v>
      </c>
      <c r="B138" s="271" t="s">
        <v>159</v>
      </c>
      <c r="C138" s="56"/>
      <c r="D138" s="309"/>
      <c r="E138" s="307"/>
      <c r="F138" s="306"/>
    </row>
    <row r="139" spans="1:14">
      <c r="A139" s="56"/>
      <c r="B139" s="174" t="s">
        <v>160</v>
      </c>
      <c r="C139" s="169" t="s">
        <v>136</v>
      </c>
      <c r="D139" s="379">
        <v>2</v>
      </c>
      <c r="E139" s="320"/>
      <c r="F139" s="385">
        <f>E139*D139</f>
        <v>0</v>
      </c>
    </row>
    <row r="140" spans="1:14">
      <c r="A140" s="56"/>
      <c r="B140" s="8"/>
      <c r="C140" s="56"/>
      <c r="D140" s="303"/>
      <c r="E140" s="307"/>
      <c r="F140" s="306"/>
    </row>
    <row r="141" spans="1:14">
      <c r="A141" s="56"/>
      <c r="B141" s="8"/>
      <c r="C141" s="56"/>
      <c r="D141" s="303"/>
      <c r="E141" s="307"/>
      <c r="F141" s="306"/>
    </row>
    <row r="142" spans="1:14" ht="124.2">
      <c r="A142" s="137">
        <v>705</v>
      </c>
      <c r="B142" s="271" t="s">
        <v>161</v>
      </c>
      <c r="C142" s="56"/>
      <c r="D142" s="309"/>
      <c r="E142" s="307"/>
      <c r="F142" s="306"/>
    </row>
    <row r="143" spans="1:14">
      <c r="A143" s="56"/>
      <c r="B143" s="162"/>
      <c r="C143" s="169" t="s">
        <v>143</v>
      </c>
      <c r="D143" s="379">
        <v>35</v>
      </c>
      <c r="E143" s="320"/>
      <c r="F143" s="385">
        <f>E143*D143</f>
        <v>0</v>
      </c>
    </row>
    <row r="144" spans="1:14">
      <c r="A144" s="56"/>
      <c r="B144" s="69"/>
      <c r="C144" s="56"/>
      <c r="D144" s="309"/>
      <c r="E144" s="307"/>
      <c r="F144" s="306"/>
    </row>
    <row r="145" spans="1:6">
      <c r="A145" s="175">
        <f>A126</f>
        <v>700</v>
      </c>
      <c r="B145" s="167" t="str">
        <f>B126</f>
        <v>BRAVARSKI i STOLARSKI RADOVI</v>
      </c>
      <c r="C145" s="176"/>
      <c r="D145" s="334"/>
      <c r="E145" s="394" t="s">
        <v>137</v>
      </c>
      <c r="F145" s="395">
        <f>SUM(F128:F144)</f>
        <v>0</v>
      </c>
    </row>
    <row r="146" spans="1:6">
      <c r="A146" s="56"/>
      <c r="B146" s="8"/>
      <c r="C146" s="56"/>
      <c r="D146" s="303"/>
      <c r="E146" s="307"/>
      <c r="F146" s="306"/>
    </row>
    <row r="147" spans="1:6">
      <c r="A147" s="56"/>
      <c r="B147" s="8"/>
      <c r="C147" s="56"/>
      <c r="D147" s="303"/>
      <c r="E147" s="307"/>
      <c r="F147" s="306"/>
    </row>
    <row r="148" spans="1:6">
      <c r="A148" s="56"/>
      <c r="B148" s="8"/>
      <c r="C148" s="56"/>
      <c r="D148" s="303"/>
      <c r="E148" s="307"/>
      <c r="F148" s="306"/>
    </row>
    <row r="149" spans="1:6">
      <c r="A149" s="56"/>
      <c r="B149" s="8"/>
      <c r="C149" s="56"/>
      <c r="D149" s="303"/>
      <c r="E149" s="307"/>
      <c r="F149" s="306"/>
    </row>
    <row r="150" spans="1:6">
      <c r="A150" s="56"/>
      <c r="B150" s="8"/>
      <c r="C150" s="56"/>
      <c r="D150" s="303"/>
      <c r="E150" s="307"/>
      <c r="F150" s="306"/>
    </row>
    <row r="151" spans="1:6">
      <c r="A151" s="158">
        <v>800</v>
      </c>
      <c r="B151" s="177" t="s">
        <v>162</v>
      </c>
      <c r="C151" s="178"/>
      <c r="D151" s="335"/>
      <c r="E151" s="336"/>
      <c r="F151" s="337"/>
    </row>
    <row r="152" spans="1:6" ht="219" customHeight="1">
      <c r="A152" s="137">
        <f>A151+1</f>
        <v>801</v>
      </c>
      <c r="B152" s="271" t="s">
        <v>312</v>
      </c>
      <c r="D152" s="360"/>
      <c r="E152" s="360"/>
      <c r="F152" s="360"/>
    </row>
    <row r="153" spans="1:6">
      <c r="A153" s="56"/>
      <c r="B153" s="274" t="s">
        <v>313</v>
      </c>
      <c r="C153" s="137" t="s">
        <v>143</v>
      </c>
      <c r="D153" s="379">
        <v>20</v>
      </c>
      <c r="E153" s="320"/>
      <c r="F153" s="385">
        <f>E153*D153</f>
        <v>0</v>
      </c>
    </row>
    <row r="154" spans="1:6">
      <c r="A154" s="56"/>
      <c r="B154" s="274" t="s">
        <v>314</v>
      </c>
      <c r="C154" s="137" t="s">
        <v>143</v>
      </c>
      <c r="D154" s="379">
        <v>15</v>
      </c>
      <c r="E154" s="320"/>
      <c r="F154" s="385">
        <f>E154*D154</f>
        <v>0</v>
      </c>
    </row>
    <row r="155" spans="1:6">
      <c r="A155" s="56"/>
      <c r="B155" s="274" t="s">
        <v>315</v>
      </c>
      <c r="C155" s="355"/>
      <c r="D155" s="379">
        <v>20</v>
      </c>
      <c r="E155" s="320"/>
      <c r="F155" s="385">
        <f>E155*D155</f>
        <v>0</v>
      </c>
    </row>
    <row r="156" spans="1:6">
      <c r="A156" s="56"/>
      <c r="B156" s="274" t="s">
        <v>316</v>
      </c>
      <c r="C156" s="355"/>
      <c r="D156" s="379">
        <v>15</v>
      </c>
      <c r="E156" s="320"/>
      <c r="F156" s="385">
        <f>E156*D156</f>
        <v>0</v>
      </c>
    </row>
    <row r="157" spans="1:6">
      <c r="A157" s="56"/>
      <c r="B157" s="274" t="s">
        <v>317</v>
      </c>
      <c r="C157" s="355" t="s">
        <v>134</v>
      </c>
      <c r="D157" s="379">
        <v>1</v>
      </c>
      <c r="E157" s="320"/>
      <c r="F157" s="385">
        <f>E157*D157</f>
        <v>0</v>
      </c>
    </row>
    <row r="158" spans="1:6">
      <c r="A158" s="56"/>
      <c r="B158" s="275"/>
      <c r="C158" s="56"/>
      <c r="D158" s="309"/>
      <c r="E158" s="307"/>
      <c r="F158" s="306"/>
    </row>
    <row r="159" spans="1:6" s="8" customFormat="1" ht="124.2">
      <c r="A159" s="137">
        <f>A152+1</f>
        <v>802</v>
      </c>
      <c r="B159" s="271" t="s">
        <v>163</v>
      </c>
      <c r="C159" s="1"/>
      <c r="D159" s="300"/>
      <c r="E159" s="312"/>
      <c r="F159" s="313"/>
    </row>
    <row r="160" spans="1:6">
      <c r="A160" s="56"/>
      <c r="B160" s="274" t="s">
        <v>164</v>
      </c>
      <c r="C160" s="137" t="s">
        <v>143</v>
      </c>
      <c r="D160" s="379">
        <v>17</v>
      </c>
      <c r="E160" s="320"/>
      <c r="F160" s="385">
        <f>E160*D160</f>
        <v>0</v>
      </c>
    </row>
    <row r="161" spans="1:6">
      <c r="A161" s="56"/>
      <c r="B161" s="275"/>
      <c r="C161" s="56"/>
      <c r="D161" s="309"/>
      <c r="E161" s="307"/>
      <c r="F161" s="306"/>
    </row>
    <row r="162" spans="1:6" s="8" customFormat="1" ht="193.2">
      <c r="A162" s="137">
        <f>A159+1</f>
        <v>803</v>
      </c>
      <c r="B162" s="271" t="s">
        <v>165</v>
      </c>
      <c r="C162" s="1"/>
      <c r="D162" s="300"/>
      <c r="E162" s="312"/>
      <c r="F162" s="313"/>
    </row>
    <row r="163" spans="1:6">
      <c r="A163" s="56"/>
      <c r="B163" s="276"/>
      <c r="C163" s="137" t="s">
        <v>143</v>
      </c>
      <c r="D163" s="379">
        <v>1.5</v>
      </c>
      <c r="E163" s="320"/>
      <c r="F163" s="385">
        <f>E163*D163</f>
        <v>0</v>
      </c>
    </row>
    <row r="164" spans="1:6">
      <c r="A164" s="56"/>
      <c r="B164" s="275"/>
      <c r="C164" s="56"/>
      <c r="D164" s="309"/>
      <c r="E164" s="307"/>
      <c r="F164" s="306"/>
    </row>
    <row r="165" spans="1:6" s="8" customFormat="1" ht="151.80000000000001">
      <c r="A165" s="137">
        <f>A162+1</f>
        <v>804</v>
      </c>
      <c r="B165" s="271" t="s">
        <v>166</v>
      </c>
      <c r="C165" s="1"/>
      <c r="D165" s="300"/>
      <c r="E165" s="312"/>
      <c r="F165" s="313"/>
    </row>
    <row r="166" spans="1:6">
      <c r="A166" s="56"/>
      <c r="B166" s="276"/>
      <c r="C166" s="137" t="s">
        <v>143</v>
      </c>
      <c r="D166" s="379">
        <v>1.5</v>
      </c>
      <c r="E166" s="320"/>
      <c r="F166" s="385">
        <f>E166*D166</f>
        <v>0</v>
      </c>
    </row>
    <row r="167" spans="1:6">
      <c r="A167" s="56"/>
      <c r="B167" s="277"/>
      <c r="C167" s="56"/>
      <c r="D167" s="303"/>
      <c r="E167" s="307"/>
      <c r="F167" s="306"/>
    </row>
    <row r="168" spans="1:6" s="8" customFormat="1" ht="124.2">
      <c r="A168" s="137">
        <f>A165+1</f>
        <v>805</v>
      </c>
      <c r="B168" s="271" t="s">
        <v>167</v>
      </c>
      <c r="C168" s="1"/>
      <c r="D168" s="300"/>
      <c r="E168" s="312"/>
      <c r="F168" s="313"/>
    </row>
    <row r="169" spans="1:6">
      <c r="A169" s="56"/>
      <c r="B169" s="275"/>
      <c r="C169" s="137" t="s">
        <v>143</v>
      </c>
      <c r="D169" s="379">
        <v>7</v>
      </c>
      <c r="E169" s="320"/>
      <c r="F169" s="385">
        <f>E169*D169</f>
        <v>0</v>
      </c>
    </row>
    <row r="170" spans="1:6">
      <c r="A170" s="56"/>
      <c r="B170" s="277"/>
      <c r="C170" s="56"/>
      <c r="D170" s="303"/>
      <c r="E170" s="307"/>
      <c r="F170" s="306"/>
    </row>
    <row r="171" spans="1:6" s="8" customFormat="1" ht="124.2">
      <c r="A171" s="137">
        <f>A168+1</f>
        <v>806</v>
      </c>
      <c r="B171" s="271" t="s">
        <v>168</v>
      </c>
      <c r="C171" s="1"/>
      <c r="D171" s="300"/>
      <c r="E171" s="312"/>
      <c r="F171" s="313"/>
    </row>
    <row r="172" spans="1:6">
      <c r="A172" s="56"/>
      <c r="B172" s="275"/>
      <c r="C172" s="137" t="s">
        <v>143</v>
      </c>
      <c r="D172" s="379">
        <v>30</v>
      </c>
      <c r="E172" s="320"/>
      <c r="F172" s="385">
        <f>E172*D172</f>
        <v>0</v>
      </c>
    </row>
    <row r="173" spans="1:6">
      <c r="A173" s="56"/>
      <c r="B173" s="277"/>
      <c r="C173" s="56"/>
      <c r="D173" s="303"/>
      <c r="E173" s="307"/>
      <c r="F173" s="306"/>
    </row>
    <row r="174" spans="1:6" s="8" customFormat="1" ht="179.4">
      <c r="A174" s="137">
        <f>A171+1</f>
        <v>807</v>
      </c>
      <c r="B174" s="271" t="s">
        <v>169</v>
      </c>
      <c r="C174" s="1"/>
      <c r="D174" s="300"/>
      <c r="E174" s="312"/>
      <c r="F174" s="313"/>
    </row>
    <row r="175" spans="1:6">
      <c r="A175" s="56"/>
      <c r="B175" s="69"/>
      <c r="C175" s="137" t="s">
        <v>143</v>
      </c>
      <c r="D175" s="379">
        <v>32</v>
      </c>
      <c r="E175" s="320"/>
      <c r="F175" s="385">
        <f>E175*D175</f>
        <v>0</v>
      </c>
    </row>
    <row r="176" spans="1:6">
      <c r="A176" s="56"/>
      <c r="B176" s="69"/>
      <c r="C176" s="148"/>
      <c r="D176" s="309"/>
      <c r="E176" s="339"/>
      <c r="F176" s="329"/>
    </row>
    <row r="177" spans="1:6">
      <c r="A177" s="179">
        <f>A151</f>
        <v>800</v>
      </c>
      <c r="B177" s="177" t="str">
        <f>B151</f>
        <v xml:space="preserve"> LIMARSKI RADOVI</v>
      </c>
      <c r="C177" s="87"/>
      <c r="D177" s="340"/>
      <c r="E177" s="396" t="s">
        <v>137</v>
      </c>
      <c r="F177" s="397">
        <f>SUM(F153:F176)</f>
        <v>0</v>
      </c>
    </row>
    <row r="178" spans="1:6">
      <c r="A178" s="56"/>
      <c r="B178" s="8"/>
      <c r="C178" s="56"/>
      <c r="D178" s="303"/>
      <c r="E178" s="307"/>
      <c r="F178" s="306"/>
    </row>
    <row r="179" spans="1:6">
      <c r="A179" s="56"/>
      <c r="B179" s="8"/>
      <c r="C179" s="56"/>
      <c r="D179" s="303"/>
      <c r="E179" s="307"/>
      <c r="F179" s="306"/>
    </row>
    <row r="180" spans="1:6">
      <c r="A180" s="56"/>
      <c r="B180" s="8"/>
      <c r="C180" s="56"/>
      <c r="D180" s="303"/>
      <c r="E180" s="307"/>
      <c r="F180" s="306"/>
    </row>
    <row r="181" spans="1:6">
      <c r="A181" s="56"/>
      <c r="B181" s="8"/>
      <c r="C181" s="56"/>
      <c r="D181" s="303"/>
      <c r="E181" s="307"/>
      <c r="F181" s="306"/>
    </row>
    <row r="182" spans="1:6">
      <c r="A182" s="56"/>
      <c r="B182" s="8"/>
      <c r="C182" s="56"/>
      <c r="D182" s="303"/>
      <c r="E182" s="307"/>
      <c r="F182" s="306"/>
    </row>
    <row r="183" spans="1:6">
      <c r="A183" s="56"/>
      <c r="B183" s="8"/>
      <c r="C183" s="56"/>
      <c r="D183" s="303"/>
      <c r="E183" s="307"/>
      <c r="F183" s="306"/>
    </row>
    <row r="184" spans="1:6">
      <c r="A184" s="56"/>
      <c r="B184" s="140"/>
      <c r="C184" s="56"/>
      <c r="D184" s="341"/>
      <c r="E184" s="338"/>
      <c r="F184" s="328"/>
    </row>
    <row r="185" spans="1:6">
      <c r="A185" s="163">
        <v>900</v>
      </c>
      <c r="B185" s="180" t="s">
        <v>170</v>
      </c>
      <c r="C185" s="139"/>
      <c r="D185" s="342"/>
      <c r="E185" s="343"/>
      <c r="F185" s="344"/>
    </row>
    <row r="186" spans="1:6">
      <c r="A186" s="56"/>
      <c r="B186" s="8"/>
      <c r="C186" s="56"/>
      <c r="D186" s="303"/>
      <c r="E186" s="307"/>
      <c r="F186" s="306"/>
    </row>
    <row r="187" spans="1:6">
      <c r="A187" s="56"/>
      <c r="B187" s="8"/>
      <c r="C187" s="56"/>
      <c r="D187" s="303"/>
      <c r="E187" s="307"/>
      <c r="F187" s="306"/>
    </row>
    <row r="188" spans="1:6">
      <c r="A188" s="56"/>
      <c r="B188" s="8"/>
      <c r="C188" s="56"/>
      <c r="D188" s="303"/>
      <c r="E188" s="307"/>
      <c r="F188" s="306"/>
    </row>
    <row r="189" spans="1:6">
      <c r="A189" s="56"/>
      <c r="B189" s="8"/>
      <c r="C189" s="56"/>
      <c r="D189" s="303"/>
      <c r="E189" s="307"/>
      <c r="F189" s="306"/>
    </row>
    <row r="190" spans="1:6">
      <c r="A190" s="163">
        <f>A185</f>
        <v>900</v>
      </c>
      <c r="B190" s="180" t="str">
        <f>B185</f>
        <v>KERAMIČARSKI   RADOVI</v>
      </c>
      <c r="C190" s="181"/>
      <c r="D190" s="345"/>
      <c r="E190" s="398" t="s">
        <v>137</v>
      </c>
      <c r="F190" s="388"/>
    </row>
    <row r="191" spans="1:6">
      <c r="A191" s="56"/>
      <c r="B191" s="8"/>
      <c r="C191" s="56"/>
      <c r="D191" s="303"/>
      <c r="E191" s="307"/>
      <c r="F191" s="306"/>
    </row>
    <row r="192" spans="1:6">
      <c r="A192" s="56"/>
      <c r="B192" s="8"/>
      <c r="C192" s="56"/>
      <c r="D192" s="303"/>
      <c r="E192" s="307"/>
      <c r="F192" s="306"/>
    </row>
    <row r="193" spans="1:6">
      <c r="A193" s="165">
        <v>1000</v>
      </c>
      <c r="B193" s="182" t="s">
        <v>171</v>
      </c>
      <c r="C193" s="145"/>
      <c r="D193" s="346"/>
      <c r="E193" s="347"/>
      <c r="F193" s="348"/>
    </row>
    <row r="194" spans="1:6">
      <c r="A194" s="56"/>
      <c r="B194" s="8"/>
      <c r="C194" s="56"/>
      <c r="D194" s="303"/>
      <c r="E194" s="307"/>
      <c r="F194" s="306"/>
    </row>
    <row r="195" spans="1:6">
      <c r="A195" s="56"/>
      <c r="B195" s="8"/>
      <c r="C195" s="56"/>
      <c r="D195" s="303"/>
      <c r="E195" s="307"/>
      <c r="F195" s="306"/>
    </row>
    <row r="196" spans="1:6" s="8" customFormat="1" ht="220.8">
      <c r="A196" s="137">
        <f>A193+1</f>
        <v>1001</v>
      </c>
      <c r="B196" s="153" t="s">
        <v>172</v>
      </c>
      <c r="C196" s="1"/>
      <c r="D196" s="300"/>
      <c r="E196" s="312"/>
      <c r="F196" s="313"/>
    </row>
    <row r="197" spans="1:6">
      <c r="A197" s="56"/>
      <c r="B197" s="146" t="s">
        <v>173</v>
      </c>
      <c r="C197" s="137" t="s">
        <v>135</v>
      </c>
      <c r="D197" s="379">
        <v>140</v>
      </c>
      <c r="E197" s="308"/>
      <c r="F197" s="380">
        <f>E197*D197</f>
        <v>0</v>
      </c>
    </row>
    <row r="198" spans="1:6" ht="27.6">
      <c r="A198" s="56"/>
      <c r="B198" s="146" t="s">
        <v>174</v>
      </c>
      <c r="C198" s="169" t="s">
        <v>143</v>
      </c>
      <c r="D198" s="379">
        <v>110</v>
      </c>
      <c r="E198" s="308"/>
      <c r="F198" s="380">
        <f>E198*D198</f>
        <v>0</v>
      </c>
    </row>
    <row r="199" spans="1:6">
      <c r="A199" s="56"/>
      <c r="B199" s="8"/>
      <c r="C199" s="56"/>
      <c r="D199" s="303"/>
      <c r="E199" s="307"/>
      <c r="F199" s="306"/>
    </row>
    <row r="200" spans="1:6" s="8" customFormat="1" ht="234.6">
      <c r="A200" s="137">
        <f>A196+1</f>
        <v>1002</v>
      </c>
      <c r="B200" s="153" t="s">
        <v>175</v>
      </c>
      <c r="C200" s="1"/>
      <c r="D200" s="300"/>
      <c r="E200" s="312"/>
      <c r="F200" s="313"/>
    </row>
    <row r="201" spans="1:6">
      <c r="A201" s="56"/>
      <c r="B201" s="146" t="s">
        <v>176</v>
      </c>
      <c r="C201" s="137" t="s">
        <v>136</v>
      </c>
      <c r="D201" s="392">
        <v>40</v>
      </c>
      <c r="E201" s="399"/>
      <c r="F201" s="400">
        <f>E201*D201</f>
        <v>0</v>
      </c>
    </row>
    <row r="202" spans="1:6">
      <c r="A202" s="56"/>
      <c r="B202" s="146" t="s">
        <v>177</v>
      </c>
      <c r="C202" s="137" t="s">
        <v>136</v>
      </c>
      <c r="D202" s="392">
        <v>44</v>
      </c>
      <c r="E202" s="399"/>
      <c r="F202" s="400">
        <f>E202*D202</f>
        <v>0</v>
      </c>
    </row>
    <row r="203" spans="1:6">
      <c r="A203" s="56"/>
      <c r="B203" s="146" t="s">
        <v>178</v>
      </c>
      <c r="C203" s="169" t="s">
        <v>135</v>
      </c>
      <c r="D203" s="392">
        <v>5</v>
      </c>
      <c r="E203" s="399"/>
      <c r="F203" s="400">
        <f>E203*D203</f>
        <v>0</v>
      </c>
    </row>
    <row r="204" spans="1:6">
      <c r="A204" s="56"/>
      <c r="B204" s="146" t="s">
        <v>179</v>
      </c>
      <c r="C204" s="169" t="s">
        <v>143</v>
      </c>
      <c r="D204" s="392">
        <v>25</v>
      </c>
      <c r="E204" s="399"/>
      <c r="F204" s="400">
        <f>E204*D204</f>
        <v>0</v>
      </c>
    </row>
    <row r="205" spans="1:6">
      <c r="A205" s="56"/>
      <c r="B205" s="8"/>
      <c r="C205" s="56"/>
      <c r="D205" s="303"/>
      <c r="E205" s="307"/>
      <c r="F205" s="306"/>
    </row>
    <row r="206" spans="1:6">
      <c r="A206" s="165">
        <f>A193</f>
        <v>1000</v>
      </c>
      <c r="B206" s="182" t="str">
        <f>B193</f>
        <v>PODOPOLAGAČKI RADOVI</v>
      </c>
      <c r="C206" s="183"/>
      <c r="D206" s="349"/>
      <c r="E206" s="401" t="s">
        <v>137</v>
      </c>
      <c r="F206" s="402">
        <f>SUM(F197:F205)</f>
        <v>0</v>
      </c>
    </row>
    <row r="207" spans="1:6">
      <c r="A207" s="56"/>
      <c r="B207" s="8"/>
      <c r="C207" s="56"/>
      <c r="D207" s="303"/>
      <c r="E207" s="307"/>
      <c r="F207" s="306"/>
    </row>
    <row r="208" spans="1:6">
      <c r="A208" s="56"/>
      <c r="B208" s="140"/>
      <c r="C208" s="56"/>
      <c r="D208" s="341"/>
      <c r="E208" s="338"/>
      <c r="F208" s="328"/>
    </row>
    <row r="209" spans="1:13">
      <c r="A209" s="154">
        <v>1100</v>
      </c>
      <c r="B209" s="184" t="s">
        <v>180</v>
      </c>
      <c r="C209" s="185"/>
      <c r="D209" s="350"/>
      <c r="E209" s="351"/>
      <c r="F209" s="352"/>
    </row>
    <row r="210" spans="1:13">
      <c r="A210" s="56"/>
      <c r="B210" s="8"/>
      <c r="C210" s="56"/>
      <c r="D210" s="303"/>
      <c r="E210" s="307"/>
      <c r="F210" s="306"/>
    </row>
    <row r="211" spans="1:13">
      <c r="A211" s="56"/>
      <c r="B211" s="8"/>
      <c r="C211" s="56"/>
      <c r="D211" s="303"/>
      <c r="E211" s="307"/>
      <c r="F211" s="306"/>
    </row>
    <row r="212" spans="1:13" s="8" customFormat="1" ht="151.80000000000001">
      <c r="A212" s="137">
        <f>A209+1</f>
        <v>1101</v>
      </c>
      <c r="B212" s="142" t="s">
        <v>181</v>
      </c>
      <c r="C212" s="1"/>
      <c r="D212" s="300"/>
      <c r="E212" s="312"/>
      <c r="F212" s="313"/>
    </row>
    <row r="213" spans="1:13" ht="17.25" customHeight="1">
      <c r="A213" s="56"/>
      <c r="B213" s="141"/>
      <c r="C213" s="137" t="s">
        <v>135</v>
      </c>
      <c r="D213" s="379">
        <v>350</v>
      </c>
      <c r="E213" s="308"/>
      <c r="F213" s="380">
        <f>E213*D213</f>
        <v>0</v>
      </c>
      <c r="G213" s="364"/>
      <c r="H213" s="716"/>
      <c r="I213" s="716"/>
      <c r="J213" s="716"/>
      <c r="K213" s="716"/>
      <c r="L213" s="716"/>
      <c r="M213" s="716"/>
    </row>
    <row r="214" spans="1:13">
      <c r="A214" s="56"/>
      <c r="B214" s="147"/>
      <c r="C214" s="148"/>
      <c r="D214" s="309"/>
      <c r="E214" s="314"/>
      <c r="F214" s="315"/>
    </row>
    <row r="215" spans="1:13">
      <c r="A215" s="56"/>
      <c r="B215" s="8"/>
      <c r="C215" s="56"/>
      <c r="D215" s="303"/>
      <c r="E215" s="307"/>
      <c r="F215" s="306"/>
    </row>
    <row r="216" spans="1:13">
      <c r="A216" s="154">
        <f>A209</f>
        <v>1100</v>
      </c>
      <c r="B216" s="184" t="str">
        <f>B209</f>
        <v>SOBOSLIKARSKI  RADOVI</v>
      </c>
      <c r="C216" s="176"/>
      <c r="D216" s="334"/>
      <c r="E216" s="394" t="s">
        <v>137</v>
      </c>
      <c r="F216" s="395">
        <f>SUM(F213:F215)</f>
        <v>0</v>
      </c>
    </row>
    <row r="217" spans="1:13">
      <c r="A217" s="56"/>
      <c r="B217" s="8"/>
      <c r="C217" s="56"/>
      <c r="D217" s="303"/>
      <c r="E217" s="307"/>
      <c r="F217" s="306"/>
    </row>
    <row r="218" spans="1:13">
      <c r="A218" s="56"/>
      <c r="B218" s="8"/>
      <c r="C218" s="56"/>
      <c r="D218" s="303"/>
      <c r="E218" s="307"/>
      <c r="F218" s="306"/>
    </row>
    <row r="219" spans="1:13">
      <c r="A219" s="56"/>
      <c r="B219" s="8"/>
      <c r="C219" s="56"/>
      <c r="D219" s="303"/>
      <c r="E219" s="307"/>
      <c r="F219" s="306"/>
    </row>
    <row r="220" spans="1:13">
      <c r="A220" s="56"/>
      <c r="B220" s="8"/>
      <c r="C220" s="56"/>
      <c r="D220" s="303"/>
      <c r="E220" s="307"/>
      <c r="F220" s="306"/>
    </row>
    <row r="221" spans="1:13">
      <c r="A221" s="56"/>
      <c r="B221" s="140"/>
      <c r="C221" s="56"/>
      <c r="D221" s="341"/>
      <c r="E221" s="338"/>
      <c r="F221" s="328"/>
    </row>
    <row r="222" spans="1:13">
      <c r="A222" s="163">
        <v>1300</v>
      </c>
      <c r="B222" s="180" t="s">
        <v>182</v>
      </c>
      <c r="C222" s="139"/>
      <c r="D222" s="342"/>
      <c r="E222" s="343"/>
      <c r="F222" s="344"/>
    </row>
    <row r="223" spans="1:13">
      <c r="A223" s="56"/>
      <c r="B223" s="8"/>
      <c r="C223" s="56"/>
      <c r="D223" s="303"/>
      <c r="E223" s="307"/>
      <c r="F223" s="306"/>
    </row>
    <row r="224" spans="1:13" ht="96.6">
      <c r="A224" s="56"/>
      <c r="B224" s="186" t="s">
        <v>183</v>
      </c>
      <c r="C224" s="56"/>
      <c r="D224" s="303"/>
      <c r="E224" s="307"/>
      <c r="F224" s="306"/>
    </row>
    <row r="225" spans="1:6">
      <c r="A225" s="56"/>
      <c r="B225" s="8"/>
      <c r="C225" s="56"/>
      <c r="D225" s="303"/>
      <c r="E225" s="307"/>
      <c r="F225" s="306"/>
    </row>
    <row r="226" spans="1:6" s="8" customFormat="1" ht="110.4">
      <c r="A226" s="137">
        <f>A222+1</f>
        <v>1301</v>
      </c>
      <c r="B226" s="142" t="s">
        <v>184</v>
      </c>
      <c r="C226" s="1"/>
      <c r="D226" s="300"/>
      <c r="E226" s="312"/>
      <c r="F226" s="313"/>
    </row>
    <row r="227" spans="1:6">
      <c r="A227" s="56"/>
      <c r="B227" s="146" t="s">
        <v>185</v>
      </c>
      <c r="C227" s="137" t="s">
        <v>136</v>
      </c>
      <c r="D227" s="379">
        <v>2</v>
      </c>
      <c r="E227" s="308"/>
      <c r="F227" s="380">
        <f>E227*D227</f>
        <v>0</v>
      </c>
    </row>
    <row r="228" spans="1:6">
      <c r="A228" s="56"/>
      <c r="B228" s="8"/>
      <c r="C228" s="56"/>
      <c r="D228" s="303"/>
      <c r="E228" s="307"/>
      <c r="F228" s="306"/>
    </row>
    <row r="229" spans="1:6" s="8" customFormat="1" ht="55.2">
      <c r="A229" s="137">
        <f>A226+1</f>
        <v>1302</v>
      </c>
      <c r="B229" s="142" t="s">
        <v>186</v>
      </c>
      <c r="C229" s="1"/>
      <c r="D229" s="300"/>
      <c r="E229" s="312"/>
      <c r="F229" s="313"/>
    </row>
    <row r="230" spans="1:6">
      <c r="A230" s="56"/>
      <c r="B230" s="146" t="s">
        <v>187</v>
      </c>
      <c r="C230" s="137" t="s">
        <v>136</v>
      </c>
      <c r="D230" s="379">
        <v>1</v>
      </c>
      <c r="E230" s="308"/>
      <c r="F230" s="380">
        <f>E230*D230</f>
        <v>0</v>
      </c>
    </row>
    <row r="231" spans="1:6">
      <c r="A231" s="148"/>
      <c r="B231" s="187"/>
      <c r="C231" s="148"/>
      <c r="D231" s="309"/>
      <c r="E231" s="314"/>
      <c r="F231" s="315"/>
    </row>
    <row r="232" spans="1:6" s="8" customFormat="1" ht="156.75" customHeight="1">
      <c r="A232" s="137">
        <f>A229+1</f>
        <v>1303</v>
      </c>
      <c r="B232" s="142" t="s">
        <v>188</v>
      </c>
      <c r="C232" s="1"/>
      <c r="D232" s="300"/>
      <c r="E232" s="312"/>
      <c r="F232" s="313"/>
    </row>
    <row r="233" spans="1:6">
      <c r="A233" s="56"/>
      <c r="B233" s="146" t="s">
        <v>189</v>
      </c>
      <c r="C233" s="137" t="s">
        <v>136</v>
      </c>
      <c r="D233" s="379">
        <v>2</v>
      </c>
      <c r="E233" s="383"/>
      <c r="F233" s="380">
        <f>E233*D233</f>
        <v>0</v>
      </c>
    </row>
    <row r="234" spans="1:6">
      <c r="A234" s="56"/>
      <c r="B234" s="146" t="s">
        <v>190</v>
      </c>
      <c r="C234" s="137" t="s">
        <v>136</v>
      </c>
      <c r="D234" s="379">
        <v>4</v>
      </c>
      <c r="E234" s="383"/>
      <c r="F234" s="380">
        <f>E234*D234</f>
        <v>0</v>
      </c>
    </row>
    <row r="235" spans="1:6">
      <c r="A235" s="56"/>
      <c r="B235" s="147"/>
      <c r="C235" s="148"/>
      <c r="D235" s="309"/>
      <c r="E235" s="314"/>
      <c r="F235" s="315"/>
    </row>
    <row r="236" spans="1:6" s="8" customFormat="1" ht="124.2">
      <c r="A236" s="137">
        <f>A232+1</f>
        <v>1304</v>
      </c>
      <c r="B236" s="153" t="s">
        <v>191</v>
      </c>
      <c r="C236" s="1"/>
      <c r="D236" s="300"/>
      <c r="E236" s="312"/>
      <c r="F236" s="313"/>
    </row>
    <row r="237" spans="1:6">
      <c r="A237" s="56"/>
      <c r="B237" s="141"/>
      <c r="C237" s="137" t="s">
        <v>192</v>
      </c>
      <c r="D237" s="379">
        <v>1</v>
      </c>
      <c r="E237" s="308"/>
      <c r="F237" s="380">
        <f>E237*D237</f>
        <v>0</v>
      </c>
    </row>
    <row r="238" spans="1:6">
      <c r="A238" s="56"/>
      <c r="B238" s="147"/>
      <c r="C238" s="148"/>
      <c r="D238" s="309"/>
      <c r="E238" s="314"/>
      <c r="F238" s="315"/>
    </row>
    <row r="239" spans="1:6">
      <c r="A239" s="56"/>
      <c r="B239" s="147"/>
      <c r="C239" s="148"/>
      <c r="D239" s="309"/>
      <c r="E239" s="314"/>
      <c r="F239" s="315"/>
    </row>
    <row r="240" spans="1:6" s="8" customFormat="1" ht="96.6">
      <c r="A240" s="137">
        <f>A236+1</f>
        <v>1305</v>
      </c>
      <c r="B240" s="153" t="s">
        <v>309</v>
      </c>
      <c r="C240" s="1"/>
      <c r="D240" s="300"/>
      <c r="E240" s="312"/>
      <c r="F240" s="313"/>
    </row>
    <row r="241" spans="1:6">
      <c r="A241" s="56"/>
      <c r="B241" s="141"/>
      <c r="C241" s="137" t="s">
        <v>192</v>
      </c>
      <c r="D241" s="379">
        <v>1</v>
      </c>
      <c r="E241" s="308"/>
      <c r="F241" s="380">
        <f>E241*D241</f>
        <v>0</v>
      </c>
    </row>
    <row r="242" spans="1:6">
      <c r="A242" s="56"/>
      <c r="B242" s="8"/>
      <c r="C242" s="56"/>
      <c r="D242" s="303"/>
      <c r="E242" s="307"/>
      <c r="F242" s="306"/>
    </row>
    <row r="243" spans="1:6">
      <c r="A243" s="56"/>
      <c r="B243" s="8"/>
      <c r="C243" s="56"/>
      <c r="D243" s="303"/>
      <c r="E243" s="307"/>
      <c r="F243" s="306"/>
    </row>
    <row r="244" spans="1:6" ht="150.75" customHeight="1">
      <c r="A244" s="135" t="s">
        <v>318</v>
      </c>
      <c r="B244" s="136" t="s">
        <v>321</v>
      </c>
      <c r="C244" s="56"/>
      <c r="D244" s="303"/>
      <c r="E244" s="307"/>
    </row>
    <row r="245" spans="1:6">
      <c r="A245" s="188"/>
      <c r="B245" s="189"/>
      <c r="C245" s="355" t="s">
        <v>193</v>
      </c>
      <c r="D245" s="379">
        <v>1</v>
      </c>
      <c r="E245" s="308"/>
      <c r="F245" s="380">
        <f>E245*D245</f>
        <v>0</v>
      </c>
    </row>
    <row r="246" spans="1:6" ht="138.75" customHeight="1">
      <c r="A246" s="135" t="s">
        <v>319</v>
      </c>
      <c r="B246" s="136" t="s">
        <v>320</v>
      </c>
      <c r="C246" s="56"/>
      <c r="D246" s="303"/>
      <c r="E246" s="307"/>
    </row>
    <row r="247" spans="1:6">
      <c r="A247" s="188"/>
      <c r="B247" s="189"/>
      <c r="C247" s="355" t="s">
        <v>193</v>
      </c>
      <c r="D247" s="379">
        <v>1</v>
      </c>
      <c r="E247" s="383"/>
      <c r="F247" s="380">
        <f>E247*D247</f>
        <v>0</v>
      </c>
    </row>
    <row r="248" spans="1:6">
      <c r="A248" s="56"/>
      <c r="B248" s="8"/>
      <c r="C248" s="56"/>
      <c r="D248" s="303"/>
      <c r="E248" s="307"/>
      <c r="F248" s="306"/>
    </row>
    <row r="249" spans="1:6">
      <c r="A249" s="163">
        <f>A222</f>
        <v>1300</v>
      </c>
      <c r="B249" s="180" t="str">
        <f>B222</f>
        <v>OPREMA I OSTALO</v>
      </c>
      <c r="C249" s="181"/>
      <c r="D249" s="345"/>
      <c r="E249" s="398" t="s">
        <v>137</v>
      </c>
      <c r="F249" s="388">
        <f>SUM(F224:F248)</f>
        <v>0</v>
      </c>
    </row>
    <row r="250" spans="1:6">
      <c r="A250" s="56"/>
      <c r="B250" s="8"/>
      <c r="C250" s="56"/>
      <c r="D250" s="303"/>
      <c r="E250" s="307"/>
      <c r="F250" s="306"/>
    </row>
    <row r="251" spans="1:6">
      <c r="A251" s="56"/>
      <c r="B251" s="8"/>
      <c r="C251" s="56"/>
      <c r="D251" s="303"/>
      <c r="E251" s="307"/>
      <c r="F251" s="306"/>
    </row>
    <row r="252" spans="1:6">
      <c r="A252" s="56"/>
      <c r="B252" s="8"/>
      <c r="C252" s="56"/>
      <c r="D252" s="303"/>
      <c r="E252" s="307"/>
      <c r="F252" s="306"/>
    </row>
    <row r="253" spans="1:6">
      <c r="A253" s="56"/>
      <c r="B253" s="8"/>
      <c r="C253" s="56"/>
      <c r="D253" s="303"/>
      <c r="E253" s="307"/>
      <c r="F253" s="306"/>
    </row>
    <row r="254" spans="1:6">
      <c r="A254" s="56"/>
      <c r="B254" s="8"/>
      <c r="C254" s="56"/>
      <c r="D254" s="303"/>
      <c r="E254" s="307"/>
      <c r="F254" s="306"/>
    </row>
    <row r="255" spans="1:6">
      <c r="A255" s="165">
        <v>1400</v>
      </c>
      <c r="B255" s="182" t="s">
        <v>194</v>
      </c>
      <c r="C255" s="145"/>
      <c r="D255" s="346"/>
      <c r="E255" s="347"/>
      <c r="F255" s="348"/>
    </row>
    <row r="256" spans="1:6">
      <c r="A256" s="56"/>
      <c r="B256" s="8"/>
      <c r="C256" s="56"/>
      <c r="D256" s="303"/>
      <c r="E256" s="307"/>
      <c r="F256" s="306"/>
    </row>
    <row r="257" spans="1:6">
      <c r="A257" s="56"/>
      <c r="B257" s="8"/>
      <c r="C257" s="56"/>
      <c r="D257" s="303"/>
      <c r="E257" s="307"/>
      <c r="F257" s="306"/>
    </row>
    <row r="258" spans="1:6">
      <c r="A258" s="56"/>
      <c r="B258" s="8"/>
      <c r="C258" s="56"/>
      <c r="D258" s="303"/>
      <c r="E258" s="307"/>
      <c r="F258" s="306"/>
    </row>
    <row r="259" spans="1:6" s="8" customFormat="1" ht="151.80000000000001">
      <c r="A259" s="137">
        <f>A255+1</f>
        <v>1401</v>
      </c>
      <c r="B259" s="142" t="s">
        <v>195</v>
      </c>
      <c r="C259" s="1"/>
      <c r="D259" s="300"/>
      <c r="E259" s="312"/>
      <c r="F259" s="313"/>
    </row>
    <row r="260" spans="1:6">
      <c r="A260" s="56"/>
      <c r="B260" s="146"/>
      <c r="C260" s="137" t="s">
        <v>138</v>
      </c>
      <c r="D260" s="379">
        <v>15</v>
      </c>
      <c r="E260" s="383"/>
      <c r="F260" s="380">
        <f>E260*D260</f>
        <v>0</v>
      </c>
    </row>
    <row r="261" spans="1:6">
      <c r="A261" s="56"/>
      <c r="B261" s="8"/>
      <c r="C261" s="56"/>
      <c r="D261" s="303"/>
      <c r="E261" s="307"/>
      <c r="F261" s="306"/>
    </row>
    <row r="262" spans="1:6" s="8" customFormat="1" ht="81.75" customHeight="1">
      <c r="A262" s="137">
        <f>A259+1</f>
        <v>1402</v>
      </c>
      <c r="B262" s="142" t="s">
        <v>196</v>
      </c>
      <c r="C262" s="1"/>
      <c r="D262" s="403"/>
      <c r="E262" s="404"/>
      <c r="F262" s="405"/>
    </row>
    <row r="263" spans="1:6">
      <c r="A263" s="56"/>
      <c r="B263" s="141"/>
      <c r="C263" s="137" t="s">
        <v>138</v>
      </c>
      <c r="D263" s="379">
        <v>4</v>
      </c>
      <c r="E263" s="383"/>
      <c r="F263" s="380">
        <f>E263*D263</f>
        <v>0</v>
      </c>
    </row>
    <row r="264" spans="1:6">
      <c r="A264" s="56"/>
      <c r="B264" s="8"/>
      <c r="C264" s="56"/>
      <c r="D264" s="406"/>
      <c r="E264" s="407"/>
      <c r="F264" s="408"/>
    </row>
    <row r="265" spans="1:6" s="8" customFormat="1" ht="82.8">
      <c r="A265" s="137">
        <f>A262+1</f>
        <v>1403</v>
      </c>
      <c r="B265" s="142" t="s">
        <v>197</v>
      </c>
      <c r="C265" s="1"/>
      <c r="D265" s="403"/>
      <c r="E265" s="404"/>
      <c r="F265" s="405"/>
    </row>
    <row r="266" spans="1:6">
      <c r="A266" s="56"/>
      <c r="B266" s="141"/>
      <c r="C266" s="137" t="s">
        <v>138</v>
      </c>
      <c r="D266" s="379">
        <v>4</v>
      </c>
      <c r="E266" s="383"/>
      <c r="F266" s="380">
        <f>E266*D266</f>
        <v>0</v>
      </c>
    </row>
    <row r="267" spans="1:6">
      <c r="A267" s="148"/>
      <c r="B267" s="147"/>
      <c r="C267" s="148"/>
      <c r="D267" s="409"/>
      <c r="E267" s="410"/>
      <c r="F267" s="411"/>
    </row>
    <row r="268" spans="1:6" s="8" customFormat="1" ht="220.8">
      <c r="A268" s="137">
        <f>A265+1</f>
        <v>1404</v>
      </c>
      <c r="B268" s="142" t="s">
        <v>198</v>
      </c>
      <c r="C268" s="1"/>
      <c r="D268" s="403"/>
      <c r="E268" s="404"/>
      <c r="F268" s="405"/>
    </row>
    <row r="269" spans="1:6">
      <c r="A269" s="56"/>
      <c r="B269" s="141"/>
      <c r="C269" s="137" t="s">
        <v>135</v>
      </c>
      <c r="D269" s="379">
        <v>55</v>
      </c>
      <c r="E269" s="383"/>
      <c r="F269" s="380">
        <f>E269*D269</f>
        <v>0</v>
      </c>
    </row>
    <row r="270" spans="1:6">
      <c r="A270" s="56"/>
      <c r="B270" s="147"/>
      <c r="C270" s="148"/>
      <c r="D270" s="409"/>
      <c r="E270" s="410"/>
      <c r="F270" s="411"/>
    </row>
    <row r="271" spans="1:6" s="8" customFormat="1" ht="110.4">
      <c r="A271" s="137">
        <f>A268+1</f>
        <v>1405</v>
      </c>
      <c r="B271" s="153" t="s">
        <v>199</v>
      </c>
      <c r="C271" s="1"/>
      <c r="D271" s="403"/>
      <c r="E271" s="404"/>
      <c r="F271" s="405"/>
    </row>
    <row r="272" spans="1:6">
      <c r="A272" s="56"/>
      <c r="B272" s="141"/>
      <c r="C272" s="137" t="s">
        <v>143</v>
      </c>
      <c r="D272" s="379">
        <v>30</v>
      </c>
      <c r="E272" s="383"/>
      <c r="F272" s="380">
        <f>E272*D272</f>
        <v>0</v>
      </c>
    </row>
    <row r="273" spans="1:6">
      <c r="A273" s="56"/>
      <c r="B273" s="147"/>
      <c r="C273" s="148"/>
      <c r="D273" s="409"/>
      <c r="E273" s="410"/>
      <c r="F273" s="411"/>
    </row>
    <row r="274" spans="1:6" s="8" customFormat="1" ht="276">
      <c r="A274" s="137">
        <f>A271+1</f>
        <v>1406</v>
      </c>
      <c r="B274" s="153" t="s">
        <v>200</v>
      </c>
      <c r="C274" s="1"/>
      <c r="D274" s="403"/>
      <c r="E274" s="404"/>
      <c r="F274" s="405"/>
    </row>
    <row r="275" spans="1:6">
      <c r="A275" s="56"/>
      <c r="B275" s="141"/>
      <c r="C275" s="137" t="s">
        <v>135</v>
      </c>
      <c r="D275" s="379">
        <v>100</v>
      </c>
      <c r="E275" s="383"/>
      <c r="F275" s="380">
        <f>E275*D275</f>
        <v>0</v>
      </c>
    </row>
    <row r="276" spans="1:6">
      <c r="A276" s="56"/>
      <c r="B276" s="8"/>
      <c r="C276" s="56"/>
      <c r="D276" s="406"/>
      <c r="E276" s="408"/>
      <c r="F276" s="408"/>
    </row>
    <row r="277" spans="1:6">
      <c r="A277" s="165">
        <f>A255</f>
        <v>1400</v>
      </c>
      <c r="B277" s="182" t="str">
        <f>B255</f>
        <v>UREĐENJE OKOLIŠA</v>
      </c>
      <c r="C277" s="183"/>
      <c r="D277" s="412"/>
      <c r="E277" s="413" t="s">
        <v>137</v>
      </c>
      <c r="F277" s="390">
        <f>SUM(F260:F276)</f>
        <v>0</v>
      </c>
    </row>
    <row r="278" spans="1:6">
      <c r="A278" s="56"/>
      <c r="B278" s="8"/>
      <c r="C278" s="56"/>
      <c r="D278" s="406"/>
      <c r="E278" s="408"/>
      <c r="F278" s="408"/>
    </row>
    <row r="279" spans="1:6">
      <c r="A279" s="56"/>
      <c r="B279" s="8"/>
      <c r="C279" s="56"/>
      <c r="D279" s="406"/>
      <c r="E279" s="408"/>
      <c r="F279" s="408"/>
    </row>
    <row r="280" spans="1:6">
      <c r="A280" s="56"/>
      <c r="B280" s="8"/>
      <c r="C280" s="56"/>
      <c r="D280" s="406"/>
      <c r="E280" s="408"/>
      <c r="F280" s="408"/>
    </row>
    <row r="281" spans="1:6">
      <c r="A281" s="190"/>
      <c r="B281" s="86" t="s">
        <v>201</v>
      </c>
      <c r="C281" s="87"/>
      <c r="D281" s="414"/>
      <c r="E281" s="415"/>
      <c r="F281" s="416"/>
    </row>
    <row r="282" spans="1:6">
      <c r="A282" s="89"/>
      <c r="B282" s="90"/>
      <c r="C282" s="89"/>
      <c r="D282" s="417"/>
      <c r="E282" s="418"/>
      <c r="F282" s="418"/>
    </row>
    <row r="283" spans="1:6">
      <c r="A283" s="89"/>
      <c r="B283" s="90"/>
      <c r="C283" s="89"/>
      <c r="D283" s="417"/>
      <c r="E283" s="418"/>
      <c r="F283" s="418"/>
    </row>
    <row r="284" spans="1:6">
      <c r="A284" s="175">
        <f>A76</f>
        <v>300</v>
      </c>
      <c r="B284" s="167" t="str">
        <f>B76</f>
        <v>ZIDARSKI  RADOVI</v>
      </c>
      <c r="C284" s="176"/>
      <c r="D284" s="419"/>
      <c r="E284" s="420" t="s">
        <v>137</v>
      </c>
      <c r="F284" s="395">
        <f>F76</f>
        <v>0</v>
      </c>
    </row>
    <row r="285" spans="1:6">
      <c r="A285" s="179">
        <f>A81</f>
        <v>400</v>
      </c>
      <c r="B285" s="193" t="str">
        <f>B81</f>
        <v xml:space="preserve">IZOLATERSKI RADOVI </v>
      </c>
      <c r="C285" s="87"/>
      <c r="D285" s="414"/>
      <c r="E285" s="416" t="s">
        <v>137</v>
      </c>
      <c r="F285" s="397">
        <f>F92</f>
        <v>0</v>
      </c>
    </row>
    <row r="286" spans="1:6">
      <c r="A286" s="194">
        <f>A110</f>
        <v>500</v>
      </c>
      <c r="B286" s="191" t="str">
        <f>B110</f>
        <v>RAVNI KROV</v>
      </c>
      <c r="C286" s="181"/>
      <c r="D286" s="421"/>
      <c r="E286" s="422" t="s">
        <v>137</v>
      </c>
      <c r="F286" s="388">
        <f>F110</f>
        <v>0</v>
      </c>
    </row>
    <row r="287" spans="1:6">
      <c r="A287" s="192">
        <f>A122</f>
        <v>600</v>
      </c>
      <c r="B287" s="195" t="str">
        <f>B116</f>
        <v>GIPSKARTONSKI  RADOVI</v>
      </c>
      <c r="C287" s="183"/>
      <c r="D287" s="412"/>
      <c r="E287" s="413" t="s">
        <v>137</v>
      </c>
      <c r="F287" s="390">
        <f>F122</f>
        <v>0</v>
      </c>
    </row>
    <row r="288" spans="1:6">
      <c r="A288" s="175">
        <f>A145</f>
        <v>700</v>
      </c>
      <c r="B288" s="167" t="str">
        <f>B145</f>
        <v>BRAVARSKI i STOLARSKI RADOVI</v>
      </c>
      <c r="C288" s="176"/>
      <c r="D288" s="419"/>
      <c r="E288" s="420" t="s">
        <v>137</v>
      </c>
      <c r="F288" s="395">
        <f>F145</f>
        <v>0</v>
      </c>
    </row>
    <row r="289" spans="1:6">
      <c r="A289" s="179">
        <f>A177</f>
        <v>800</v>
      </c>
      <c r="B289" s="177" t="str">
        <f>B177</f>
        <v xml:space="preserve"> LIMARSKI RADOVI</v>
      </c>
      <c r="C289" s="87"/>
      <c r="D289" s="414"/>
      <c r="E289" s="416" t="s">
        <v>137</v>
      </c>
      <c r="F289" s="397">
        <f>F177</f>
        <v>0</v>
      </c>
    </row>
    <row r="290" spans="1:6">
      <c r="A290" s="192">
        <f>A193</f>
        <v>1000</v>
      </c>
      <c r="B290" s="196" t="str">
        <f>B193</f>
        <v>PODOPOLAGAČKI RADOVI</v>
      </c>
      <c r="C290" s="183"/>
      <c r="D290" s="412"/>
      <c r="E290" s="413" t="s">
        <v>137</v>
      </c>
      <c r="F290" s="390">
        <f>F206</f>
        <v>0</v>
      </c>
    </row>
    <row r="291" spans="1:6">
      <c r="A291" s="175">
        <f>A209</f>
        <v>1100</v>
      </c>
      <c r="B291" s="197" t="str">
        <f>B209</f>
        <v>SOBOSLIKARSKI  RADOVI</v>
      </c>
      <c r="C291" s="176"/>
      <c r="D291" s="419"/>
      <c r="E291" s="420" t="s">
        <v>137</v>
      </c>
      <c r="F291" s="395">
        <f>F216</f>
        <v>0</v>
      </c>
    </row>
    <row r="292" spans="1:6">
      <c r="A292" s="194">
        <f>A222</f>
        <v>1300</v>
      </c>
      <c r="B292" s="191" t="str">
        <f>B222</f>
        <v>OPREMA I OSTALO</v>
      </c>
      <c r="C292" s="181"/>
      <c r="D292" s="421"/>
      <c r="E292" s="422" t="s">
        <v>137</v>
      </c>
      <c r="F292" s="388">
        <f>F249</f>
        <v>0</v>
      </c>
    </row>
    <row r="293" spans="1:6">
      <c r="A293" s="192">
        <f>A277</f>
        <v>1400</v>
      </c>
      <c r="B293" s="195" t="str">
        <f>B277</f>
        <v>UREĐENJE OKOLIŠA</v>
      </c>
      <c r="C293" s="183"/>
      <c r="D293" s="412"/>
      <c r="E293" s="413" t="s">
        <v>137</v>
      </c>
      <c r="F293" s="390">
        <f>F277</f>
        <v>0</v>
      </c>
    </row>
    <row r="294" spans="1:6">
      <c r="A294" s="89"/>
      <c r="B294" s="90"/>
      <c r="C294" s="89"/>
      <c r="D294" s="417"/>
      <c r="E294" s="418"/>
      <c r="F294" s="418"/>
    </row>
    <row r="295" spans="1:6">
      <c r="A295" s="110"/>
      <c r="B295" s="100" t="s">
        <v>57</v>
      </c>
      <c r="C295" s="101"/>
      <c r="D295" s="423"/>
      <c r="E295" s="389"/>
      <c r="F295" s="390">
        <f>SUM(F284:F294)</f>
        <v>0</v>
      </c>
    </row>
    <row r="296" spans="1:6" ht="27.6">
      <c r="A296" s="198" t="s">
        <v>202</v>
      </c>
      <c r="B296" s="199" t="s">
        <v>58</v>
      </c>
      <c r="C296" s="200"/>
      <c r="D296" s="424"/>
      <c r="E296" s="425">
        <v>0.25</v>
      </c>
      <c r="F296" s="426">
        <f>F295*E296</f>
        <v>0</v>
      </c>
    </row>
    <row r="297" spans="1:6">
      <c r="A297" s="104"/>
      <c r="B297" s="100" t="s">
        <v>59</v>
      </c>
      <c r="C297" s="101"/>
      <c r="D297" s="423"/>
      <c r="E297" s="389"/>
      <c r="F297" s="390">
        <f>SUM(F295:F296)</f>
        <v>0</v>
      </c>
    </row>
    <row r="298" spans="1:6">
      <c r="A298" s="56"/>
      <c r="B298" s="8"/>
      <c r="C298" s="56"/>
      <c r="D298" s="303"/>
      <c r="F298" s="306"/>
    </row>
    <row r="301" spans="1:6">
      <c r="B301" s="8"/>
      <c r="C301" s="123"/>
      <c r="D301" s="353"/>
      <c r="E301" s="327"/>
      <c r="F301" s="328"/>
    </row>
    <row r="302" spans="1:6">
      <c r="D302" s="341"/>
      <c r="E302" s="313"/>
      <c r="F302" s="313"/>
    </row>
    <row r="303" spans="1:6">
      <c r="D303" s="341"/>
      <c r="E303" s="313"/>
      <c r="F303" s="313"/>
    </row>
    <row r="304" spans="1:6" s="8" customFormat="1" ht="13.8">
      <c r="A304" s="123"/>
      <c r="B304" s="127"/>
      <c r="C304" s="1"/>
      <c r="D304" s="341"/>
      <c r="E304" s="313"/>
      <c r="F304" s="313"/>
    </row>
    <row r="305" spans="3:6" s="8" customFormat="1" ht="13.8">
      <c r="C305" s="1"/>
      <c r="D305" s="341"/>
      <c r="E305" s="313"/>
      <c r="F305" s="313"/>
    </row>
    <row r="306" spans="3:6" s="8" customFormat="1" ht="13.8">
      <c r="C306" s="1"/>
      <c r="D306" s="341"/>
      <c r="E306" s="313"/>
      <c r="F306" s="313"/>
    </row>
    <row r="308" spans="3:6" s="8" customFormat="1" ht="13.8">
      <c r="C308" s="1"/>
      <c r="D308" s="341"/>
      <c r="E308" s="313"/>
      <c r="F308" s="313"/>
    </row>
    <row r="309" spans="3:6" s="8" customFormat="1" ht="13.8">
      <c r="C309" s="1"/>
      <c r="D309" s="341"/>
      <c r="E309" s="313"/>
      <c r="F309" s="313"/>
    </row>
  </sheetData>
  <sheetProtection password="A55C" sheet="1" objects="1" scenarios="1"/>
  <protectedRanges>
    <protectedRange sqref="E1:E1048576" name="Raspon1"/>
  </protectedRanges>
  <mergeCells count="28">
    <mergeCell ref="A132:A133"/>
    <mergeCell ref="B57:C57"/>
    <mergeCell ref="B65:C65"/>
    <mergeCell ref="B81:C81"/>
    <mergeCell ref="B97:C97"/>
    <mergeCell ref="A99:A100"/>
    <mergeCell ref="E54:F54"/>
    <mergeCell ref="E55:F55"/>
    <mergeCell ref="E56:F56"/>
    <mergeCell ref="C45:F45"/>
    <mergeCell ref="H213:M213"/>
    <mergeCell ref="B116:C116"/>
    <mergeCell ref="B54:C54"/>
    <mergeCell ref="B55:C55"/>
    <mergeCell ref="B56:C56"/>
    <mergeCell ref="D62:F63"/>
    <mergeCell ref="G100:K100"/>
    <mergeCell ref="G135:N135"/>
    <mergeCell ref="G73:I73"/>
    <mergeCell ref="C12:F13"/>
    <mergeCell ref="C20:F22"/>
    <mergeCell ref="C25:F26"/>
    <mergeCell ref="C41:F42"/>
    <mergeCell ref="C37:F37"/>
    <mergeCell ref="C32:F32"/>
    <mergeCell ref="C33:F33"/>
    <mergeCell ref="C34:F34"/>
    <mergeCell ref="E15:F15"/>
  </mergeCells>
  <pageMargins left="0.98402777777777795" right="0.27569444444444402" top="0.74791666666666701" bottom="0.74791666666666701" header="0.51180555555555496" footer="0.31527777777777799"/>
  <pageSetup paperSize="9" scale="58" orientation="portrait" horizontalDpi="300" verticalDpi="300" r:id="rId1"/>
  <headerFooter>
    <oddFooter>&amp;R&amp;"Arial Narrow,Regular"&amp;10&amp;P/&amp;N</oddFooter>
  </headerFooter>
  <rowBreaks count="11" manualBreakCount="11">
    <brk id="53" max="11" man="1"/>
    <brk id="64" max="11" man="1"/>
    <brk id="80" max="11" man="1"/>
    <brk id="96" max="11" man="1"/>
    <brk id="115" max="11" man="1"/>
    <brk id="130" max="11" man="1"/>
    <brk id="150" max="11" man="1"/>
    <brk id="184" max="11" man="1"/>
    <brk id="192" max="11" man="1"/>
    <brk id="208" max="11" man="1"/>
    <brk id="22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view="pageBreakPreview" zoomScaleNormal="110" zoomScaleSheetLayoutView="100" workbookViewId="0">
      <selection activeCell="L12" sqref="L12"/>
    </sheetView>
  </sheetViews>
  <sheetFormatPr defaultRowHeight="14.4"/>
  <cols>
    <col min="1" max="1" width="5.5546875" style="366" customWidth="1"/>
    <col min="2" max="2" width="40.6640625" style="367" customWidth="1"/>
    <col min="3" max="3" width="8.6640625" style="368" customWidth="1"/>
    <col min="4" max="4" width="9.6640625" style="369" customWidth="1"/>
    <col min="5" max="5" width="11.5546875" style="370" customWidth="1"/>
    <col min="6" max="6" width="15.6640625" style="371" customWidth="1"/>
  </cols>
  <sheetData>
    <row r="1" spans="1:6" ht="21" thickBot="1">
      <c r="A1" s="427" t="s">
        <v>326</v>
      </c>
      <c r="B1" s="428" t="s">
        <v>327</v>
      </c>
      <c r="C1" s="428" t="s">
        <v>129</v>
      </c>
      <c r="D1" s="429" t="s">
        <v>130</v>
      </c>
      <c r="E1" s="429" t="s">
        <v>131</v>
      </c>
      <c r="F1" s="430" t="s">
        <v>328</v>
      </c>
    </row>
    <row r="2" spans="1:6">
      <c r="A2" s="431"/>
      <c r="B2" s="432"/>
      <c r="C2" s="433"/>
      <c r="D2" s="434"/>
      <c r="E2" s="435"/>
      <c r="F2" s="436"/>
    </row>
    <row r="3" spans="1:6" ht="26.4">
      <c r="A3" s="515" t="s">
        <v>329</v>
      </c>
      <c r="B3" s="516" t="s">
        <v>330</v>
      </c>
      <c r="C3" s="437"/>
      <c r="D3" s="438"/>
      <c r="E3" s="439"/>
      <c r="F3" s="440"/>
    </row>
    <row r="4" spans="1:6">
      <c r="A4" s="441"/>
      <c r="B4" s="442"/>
      <c r="C4" s="437"/>
      <c r="D4" s="438"/>
      <c r="E4" s="439"/>
      <c r="F4" s="440"/>
    </row>
    <row r="5" spans="1:6">
      <c r="A5" s="443"/>
      <c r="B5" s="444"/>
      <c r="C5" s="437"/>
      <c r="D5" s="438"/>
      <c r="E5" s="439"/>
      <c r="F5" s="440"/>
    </row>
    <row r="6" spans="1:6">
      <c r="A6" s="513" t="s">
        <v>331</v>
      </c>
      <c r="B6" s="514" t="s">
        <v>332</v>
      </c>
      <c r="C6" s="437"/>
      <c r="D6" s="438"/>
      <c r="E6" s="439"/>
      <c r="F6" s="440"/>
    </row>
    <row r="7" spans="1:6">
      <c r="A7" s="443"/>
      <c r="B7" s="444"/>
      <c r="C7" s="437"/>
      <c r="D7" s="438"/>
      <c r="E7" s="439"/>
      <c r="F7" s="440"/>
    </row>
    <row r="8" spans="1:6" ht="52.8">
      <c r="A8" s="521" t="s">
        <v>333</v>
      </c>
      <c r="B8" s="517" t="s">
        <v>334</v>
      </c>
      <c r="C8" s="448"/>
      <c r="D8" s="449"/>
      <c r="E8" s="450"/>
      <c r="F8" s="451">
        <f>E8*D8</f>
        <v>0</v>
      </c>
    </row>
    <row r="9" spans="1:6">
      <c r="A9" s="447"/>
      <c r="B9" s="519" t="s">
        <v>335</v>
      </c>
      <c r="C9" s="448"/>
      <c r="D9" s="449"/>
      <c r="E9" s="450"/>
      <c r="F9" s="451">
        <f>E9*D9</f>
        <v>0</v>
      </c>
    </row>
    <row r="10" spans="1:6">
      <c r="A10" s="447"/>
      <c r="B10" s="519" t="s">
        <v>336</v>
      </c>
      <c r="C10" s="448"/>
      <c r="D10" s="449"/>
      <c r="E10" s="450"/>
      <c r="F10" s="451">
        <f>E10*D10</f>
        <v>0</v>
      </c>
    </row>
    <row r="11" spans="1:6">
      <c r="A11" s="447"/>
      <c r="B11" s="519" t="s">
        <v>337</v>
      </c>
      <c r="C11" s="448"/>
      <c r="D11" s="449"/>
      <c r="E11" s="450"/>
      <c r="F11" s="451"/>
    </row>
    <row r="12" spans="1:6">
      <c r="A12" s="447"/>
      <c r="B12" s="519" t="s">
        <v>338</v>
      </c>
      <c r="C12" s="448"/>
      <c r="D12" s="449"/>
      <c r="E12" s="450"/>
      <c r="F12" s="451"/>
    </row>
    <row r="13" spans="1:6">
      <c r="A13" s="447"/>
      <c r="B13" s="519" t="s">
        <v>339</v>
      </c>
      <c r="C13" s="448"/>
      <c r="D13" s="449"/>
      <c r="E13" s="450"/>
      <c r="F13" s="451"/>
    </row>
    <row r="14" spans="1:6">
      <c r="A14" s="447"/>
      <c r="B14" s="519" t="s">
        <v>340</v>
      </c>
      <c r="C14" s="448"/>
      <c r="D14" s="449"/>
      <c r="E14" s="450"/>
      <c r="F14" s="451">
        <f>E14*D14</f>
        <v>0</v>
      </c>
    </row>
    <row r="15" spans="1:6" ht="26.4">
      <c r="A15" s="447"/>
      <c r="B15" s="520" t="s">
        <v>341</v>
      </c>
      <c r="C15" s="448"/>
      <c r="D15" s="449"/>
      <c r="E15" s="450"/>
      <c r="F15" s="452"/>
    </row>
    <row r="16" spans="1:6">
      <c r="A16" s="447"/>
      <c r="B16" s="518" t="s">
        <v>342</v>
      </c>
      <c r="C16" s="501" t="s">
        <v>343</v>
      </c>
      <c r="D16" s="502">
        <v>1</v>
      </c>
      <c r="E16" s="503"/>
      <c r="F16" s="504">
        <f>E16*D16</f>
        <v>0</v>
      </c>
    </row>
    <row r="17" spans="1:6">
      <c r="A17" s="443"/>
      <c r="B17" s="444"/>
      <c r="C17" s="437"/>
      <c r="D17" s="438"/>
      <c r="E17" s="439"/>
      <c r="F17" s="440"/>
    </row>
    <row r="18" spans="1:6" ht="39.6">
      <c r="A18" s="505" t="s">
        <v>344</v>
      </c>
      <c r="B18" s="506" t="s">
        <v>345</v>
      </c>
      <c r="C18" s="507" t="s">
        <v>192</v>
      </c>
      <c r="D18" s="508">
        <v>1</v>
      </c>
      <c r="E18" s="509"/>
      <c r="F18" s="510">
        <f>E18*D18</f>
        <v>0</v>
      </c>
    </row>
    <row r="19" spans="1:6">
      <c r="A19" s="443"/>
      <c r="B19" s="444"/>
      <c r="C19" s="437"/>
      <c r="D19" s="438"/>
      <c r="E19" s="439"/>
      <c r="F19" s="440"/>
    </row>
    <row r="20" spans="1:6" ht="26.4">
      <c r="A20" s="505" t="s">
        <v>42</v>
      </c>
      <c r="B20" s="506" t="s">
        <v>346</v>
      </c>
      <c r="C20" s="507" t="s">
        <v>136</v>
      </c>
      <c r="D20" s="508">
        <v>1</v>
      </c>
      <c r="E20" s="509"/>
      <c r="F20" s="510">
        <f>E20*D20</f>
        <v>0</v>
      </c>
    </row>
    <row r="21" spans="1:6">
      <c r="A21" s="443"/>
      <c r="B21" s="444"/>
      <c r="C21" s="437"/>
      <c r="D21" s="438"/>
      <c r="E21" s="439"/>
      <c r="F21" s="440"/>
    </row>
    <row r="22" spans="1:6">
      <c r="A22" s="453" t="s">
        <v>347</v>
      </c>
      <c r="B22" s="514" t="s">
        <v>348</v>
      </c>
      <c r="C22" s="455"/>
      <c r="D22" s="456"/>
      <c r="E22" s="529" t="s">
        <v>349</v>
      </c>
      <c r="F22" s="531">
        <f>SUM(F16:F21)</f>
        <v>0</v>
      </c>
    </row>
    <row r="23" spans="1:6">
      <c r="A23" s="445"/>
      <c r="B23" s="446"/>
      <c r="C23" s="437"/>
      <c r="D23" s="438"/>
      <c r="E23" s="439"/>
      <c r="F23" s="440"/>
    </row>
    <row r="24" spans="1:6">
      <c r="A24" s="445"/>
      <c r="B24" s="446"/>
      <c r="C24" s="437"/>
      <c r="D24" s="438"/>
      <c r="E24" s="439"/>
      <c r="F24" s="440"/>
    </row>
    <row r="25" spans="1:6">
      <c r="A25" s="513" t="s">
        <v>350</v>
      </c>
      <c r="B25" s="514" t="s">
        <v>351</v>
      </c>
      <c r="C25" s="458"/>
      <c r="D25" s="459"/>
      <c r="E25" s="439"/>
      <c r="F25" s="440"/>
    </row>
    <row r="26" spans="1:6">
      <c r="A26" s="443"/>
      <c r="B26" s="444"/>
      <c r="C26" s="437"/>
      <c r="D26" s="438"/>
      <c r="E26" s="439"/>
      <c r="F26" s="440"/>
    </row>
    <row r="27" spans="1:6" ht="26.4">
      <c r="A27" s="511" t="s">
        <v>333</v>
      </c>
      <c r="B27" s="517" t="s">
        <v>352</v>
      </c>
      <c r="C27" s="448"/>
      <c r="D27" s="449"/>
      <c r="E27" s="450"/>
      <c r="F27" s="452"/>
    </row>
    <row r="28" spans="1:6">
      <c r="A28" s="447"/>
      <c r="B28" s="512" t="s">
        <v>353</v>
      </c>
      <c r="C28" s="501" t="s">
        <v>203</v>
      </c>
      <c r="D28" s="502">
        <v>30</v>
      </c>
      <c r="E28" s="503"/>
      <c r="F28" s="504">
        <f t="shared" ref="F28:F31" si="0">E28*D28</f>
        <v>0</v>
      </c>
    </row>
    <row r="29" spans="1:6">
      <c r="A29" s="447"/>
      <c r="B29" s="512" t="s">
        <v>354</v>
      </c>
      <c r="C29" s="501" t="s">
        <v>203</v>
      </c>
      <c r="D29" s="502">
        <v>25</v>
      </c>
      <c r="E29" s="503"/>
      <c r="F29" s="504">
        <f t="shared" si="0"/>
        <v>0</v>
      </c>
    </row>
    <row r="30" spans="1:6">
      <c r="A30" s="447"/>
      <c r="B30" s="512" t="s">
        <v>355</v>
      </c>
      <c r="C30" s="501" t="s">
        <v>203</v>
      </c>
      <c r="D30" s="502">
        <v>50</v>
      </c>
      <c r="E30" s="503"/>
      <c r="F30" s="504">
        <f t="shared" si="0"/>
        <v>0</v>
      </c>
    </row>
    <row r="31" spans="1:6">
      <c r="A31" s="447"/>
      <c r="B31" s="512" t="s">
        <v>356</v>
      </c>
      <c r="C31" s="501" t="s">
        <v>203</v>
      </c>
      <c r="D31" s="502">
        <v>298</v>
      </c>
      <c r="E31" s="503"/>
      <c r="F31" s="504">
        <f t="shared" si="0"/>
        <v>0</v>
      </c>
    </row>
    <row r="32" spans="1:6">
      <c r="A32" s="443"/>
      <c r="B32" s="444"/>
      <c r="C32" s="437"/>
      <c r="D32" s="438"/>
      <c r="E32" s="439"/>
      <c r="F32" s="440"/>
    </row>
    <row r="33" spans="1:6" ht="26.4">
      <c r="A33" s="505" t="s">
        <v>42</v>
      </c>
      <c r="B33" s="522" t="s">
        <v>357</v>
      </c>
      <c r="C33" s="437"/>
      <c r="D33" s="438"/>
      <c r="E33" s="439"/>
      <c r="F33" s="440"/>
    </row>
    <row r="34" spans="1:6">
      <c r="A34" s="447"/>
      <c r="B34" s="512" t="s">
        <v>358</v>
      </c>
      <c r="C34" s="501" t="s">
        <v>136</v>
      </c>
      <c r="D34" s="502">
        <v>5</v>
      </c>
      <c r="E34" s="503"/>
      <c r="F34" s="504">
        <f t="shared" ref="F34:F39" si="1">E34*D34</f>
        <v>0</v>
      </c>
    </row>
    <row r="35" spans="1:6">
      <c r="A35" s="447"/>
      <c r="B35" s="512" t="s">
        <v>359</v>
      </c>
      <c r="C35" s="501" t="s">
        <v>136</v>
      </c>
      <c r="D35" s="502">
        <v>11</v>
      </c>
      <c r="E35" s="503"/>
      <c r="F35" s="504">
        <f t="shared" si="1"/>
        <v>0</v>
      </c>
    </row>
    <row r="36" spans="1:6">
      <c r="A36" s="447"/>
      <c r="B36" s="512" t="s">
        <v>360</v>
      </c>
      <c r="C36" s="501" t="s">
        <v>136</v>
      </c>
      <c r="D36" s="502">
        <v>21</v>
      </c>
      <c r="E36" s="503"/>
      <c r="F36" s="504">
        <f t="shared" si="1"/>
        <v>0</v>
      </c>
    </row>
    <row r="37" spans="1:6">
      <c r="A37" s="447"/>
      <c r="B37" s="512" t="s">
        <v>361</v>
      </c>
      <c r="C37" s="501" t="s">
        <v>136</v>
      </c>
      <c r="D37" s="502">
        <v>4</v>
      </c>
      <c r="E37" s="503"/>
      <c r="F37" s="504">
        <f t="shared" si="1"/>
        <v>0</v>
      </c>
    </row>
    <row r="38" spans="1:6">
      <c r="A38" s="443"/>
      <c r="B38" s="506" t="s">
        <v>362</v>
      </c>
      <c r="C38" s="507" t="s">
        <v>363</v>
      </c>
      <c r="D38" s="508">
        <v>3</v>
      </c>
      <c r="E38" s="509"/>
      <c r="F38" s="510">
        <f t="shared" si="1"/>
        <v>0</v>
      </c>
    </row>
    <row r="39" spans="1:6">
      <c r="A39" s="443"/>
      <c r="B39" s="506" t="s">
        <v>364</v>
      </c>
      <c r="C39" s="507" t="s">
        <v>136</v>
      </c>
      <c r="D39" s="508">
        <v>10</v>
      </c>
      <c r="E39" s="509"/>
      <c r="F39" s="510">
        <f t="shared" si="1"/>
        <v>0</v>
      </c>
    </row>
    <row r="40" spans="1:6">
      <c r="A40" s="443"/>
      <c r="B40" s="444"/>
      <c r="C40" s="437"/>
      <c r="D40" s="438"/>
      <c r="E40" s="439"/>
      <c r="F40" s="440"/>
    </row>
    <row r="41" spans="1:6" ht="39.6">
      <c r="A41" s="505" t="s">
        <v>365</v>
      </c>
      <c r="B41" s="506" t="s">
        <v>366</v>
      </c>
      <c r="C41" s="507" t="s">
        <v>136</v>
      </c>
      <c r="D41" s="508">
        <v>3</v>
      </c>
      <c r="E41" s="509"/>
      <c r="F41" s="510">
        <f>E41*D41</f>
        <v>0</v>
      </c>
    </row>
    <row r="42" spans="1:6">
      <c r="A42" s="443"/>
      <c r="B42" s="444"/>
      <c r="C42" s="437"/>
      <c r="D42" s="438"/>
      <c r="E42" s="439"/>
      <c r="F42" s="440"/>
    </row>
    <row r="43" spans="1:6" ht="26.4">
      <c r="A43" s="523" t="s">
        <v>367</v>
      </c>
      <c r="B43" s="524" t="s">
        <v>368</v>
      </c>
      <c r="C43" s="525" t="s">
        <v>136</v>
      </c>
      <c r="D43" s="526">
        <v>1</v>
      </c>
      <c r="E43" s="527"/>
      <c r="F43" s="528">
        <f>E43*D43</f>
        <v>0</v>
      </c>
    </row>
    <row r="44" spans="1:6">
      <c r="A44" s="460"/>
      <c r="B44" s="461"/>
      <c r="C44" s="462"/>
      <c r="D44" s="463"/>
      <c r="E44" s="464"/>
      <c r="F44" s="465"/>
    </row>
    <row r="45" spans="1:6" ht="26.4">
      <c r="A45" s="523" t="s">
        <v>369</v>
      </c>
      <c r="B45" s="524" t="s">
        <v>370</v>
      </c>
      <c r="C45" s="525" t="s">
        <v>136</v>
      </c>
      <c r="D45" s="526">
        <v>1</v>
      </c>
      <c r="E45" s="527"/>
      <c r="F45" s="528">
        <f>E45*D45</f>
        <v>0</v>
      </c>
    </row>
    <row r="46" spans="1:6">
      <c r="A46" s="460"/>
      <c r="B46" s="461"/>
      <c r="C46" s="462"/>
      <c r="D46" s="463"/>
      <c r="E46" s="464"/>
      <c r="F46" s="465"/>
    </row>
    <row r="47" spans="1:6" ht="52.8">
      <c r="A47" s="523" t="s">
        <v>371</v>
      </c>
      <c r="B47" s="524" t="s">
        <v>372</v>
      </c>
      <c r="C47" s="525" t="s">
        <v>136</v>
      </c>
      <c r="D47" s="526">
        <v>1</v>
      </c>
      <c r="E47" s="527"/>
      <c r="F47" s="528">
        <f>E47*D47</f>
        <v>0</v>
      </c>
    </row>
    <row r="48" spans="1:6">
      <c r="A48" s="460"/>
      <c r="B48" s="461"/>
      <c r="C48" s="462"/>
      <c r="D48" s="463"/>
      <c r="E48" s="464"/>
      <c r="F48" s="465"/>
    </row>
    <row r="49" spans="1:6" ht="26.4">
      <c r="A49" s="505" t="s">
        <v>373</v>
      </c>
      <c r="B49" s="506" t="s">
        <v>374</v>
      </c>
      <c r="C49" s="507" t="s">
        <v>136</v>
      </c>
      <c r="D49" s="508">
        <v>2</v>
      </c>
      <c r="E49" s="509"/>
      <c r="F49" s="510">
        <f>D49*E49</f>
        <v>0</v>
      </c>
    </row>
    <row r="50" spans="1:6">
      <c r="A50" s="443"/>
      <c r="B50" s="444"/>
      <c r="C50" s="437"/>
      <c r="D50" s="438"/>
      <c r="E50" s="439"/>
      <c r="F50" s="440"/>
    </row>
    <row r="51" spans="1:6" ht="26.4">
      <c r="A51" s="505" t="s">
        <v>375</v>
      </c>
      <c r="B51" s="506" t="s">
        <v>376</v>
      </c>
      <c r="C51" s="507" t="s">
        <v>136</v>
      </c>
      <c r="D51" s="508">
        <v>8</v>
      </c>
      <c r="E51" s="509"/>
      <c r="F51" s="510">
        <f>D51*E51</f>
        <v>0</v>
      </c>
    </row>
    <row r="52" spans="1:6">
      <c r="A52" s="443"/>
      <c r="B52" s="444"/>
      <c r="C52" s="437"/>
      <c r="D52" s="438"/>
      <c r="E52" s="439"/>
      <c r="F52" s="440"/>
    </row>
    <row r="53" spans="1:6">
      <c r="A53" s="505" t="s">
        <v>377</v>
      </c>
      <c r="B53" s="506" t="s">
        <v>378</v>
      </c>
      <c r="C53" s="507" t="s">
        <v>136</v>
      </c>
      <c r="D53" s="508">
        <v>1</v>
      </c>
      <c r="E53" s="509"/>
      <c r="F53" s="510">
        <f>E53*D53</f>
        <v>0</v>
      </c>
    </row>
    <row r="54" spans="1:6">
      <c r="A54" s="443"/>
      <c r="B54" s="444"/>
      <c r="C54" s="437"/>
      <c r="D54" s="438"/>
      <c r="E54" s="439"/>
      <c r="F54" s="440"/>
    </row>
    <row r="55" spans="1:6" ht="26.4">
      <c r="A55" s="513" t="s">
        <v>350</v>
      </c>
      <c r="B55" s="532" t="s">
        <v>379</v>
      </c>
      <c r="C55" s="550"/>
      <c r="D55" s="551"/>
      <c r="E55" s="551" t="s">
        <v>349</v>
      </c>
      <c r="F55" s="531">
        <f>SUM(F28:F54)</f>
        <v>0</v>
      </c>
    </row>
    <row r="56" spans="1:6">
      <c r="A56" s="443"/>
      <c r="B56" s="467"/>
      <c r="C56" s="437"/>
      <c r="D56" s="438"/>
      <c r="E56" s="439"/>
      <c r="F56" s="440"/>
    </row>
    <row r="57" spans="1:6" ht="15" thickBot="1">
      <c r="A57" s="443"/>
      <c r="B57" s="467"/>
      <c r="C57" s="437"/>
      <c r="D57" s="438"/>
      <c r="E57" s="439"/>
      <c r="F57" s="440"/>
    </row>
    <row r="58" spans="1:6" ht="15" thickBot="1">
      <c r="A58" s="536" t="s">
        <v>380</v>
      </c>
      <c r="B58" s="537" t="s">
        <v>381</v>
      </c>
      <c r="C58" s="437"/>
      <c r="D58" s="438"/>
      <c r="E58" s="439"/>
      <c r="F58" s="440"/>
    </row>
    <row r="59" spans="1:6">
      <c r="A59" s="443"/>
      <c r="B59" s="444"/>
      <c r="C59" s="437"/>
      <c r="D59" s="438"/>
      <c r="E59" s="439"/>
      <c r="F59" s="440"/>
    </row>
    <row r="60" spans="1:6" ht="145.19999999999999">
      <c r="A60" s="539" t="s">
        <v>333</v>
      </c>
      <c r="B60" s="540" t="s">
        <v>382</v>
      </c>
      <c r="C60" s="437"/>
      <c r="D60" s="470"/>
      <c r="E60" s="439"/>
      <c r="F60" s="471"/>
    </row>
    <row r="61" spans="1:6" ht="184.8">
      <c r="A61" s="468"/>
      <c r="B61" s="543" t="s">
        <v>383</v>
      </c>
      <c r="C61" s="437"/>
      <c r="D61" s="470"/>
      <c r="E61" s="473"/>
      <c r="F61" s="471"/>
    </row>
    <row r="62" spans="1:6">
      <c r="A62" s="468"/>
      <c r="B62" s="543" t="s">
        <v>384</v>
      </c>
      <c r="C62" s="437"/>
      <c r="D62" s="470"/>
      <c r="E62" s="473"/>
      <c r="F62" s="471"/>
    </row>
    <row r="63" spans="1:6">
      <c r="A63" s="468"/>
      <c r="B63" s="541" t="s">
        <v>385</v>
      </c>
      <c r="C63" s="437"/>
      <c r="D63" s="470"/>
      <c r="E63" s="473"/>
      <c r="F63" s="471"/>
    </row>
    <row r="64" spans="1:6">
      <c r="A64" s="468"/>
      <c r="B64" s="542" t="s">
        <v>386</v>
      </c>
      <c r="C64" s="437"/>
      <c r="D64" s="470"/>
      <c r="E64" s="473"/>
      <c r="F64" s="471"/>
    </row>
    <row r="65" spans="1:6">
      <c r="A65" s="468"/>
      <c r="B65" s="544" t="s">
        <v>387</v>
      </c>
      <c r="C65" s="507" t="s">
        <v>136</v>
      </c>
      <c r="D65" s="545">
        <v>4</v>
      </c>
      <c r="E65" s="546"/>
      <c r="F65" s="547">
        <f>D65*E65</f>
        <v>0</v>
      </c>
    </row>
    <row r="66" spans="1:6">
      <c r="A66" s="468"/>
      <c r="B66" s="474"/>
      <c r="C66" s="437"/>
      <c r="D66" s="470"/>
      <c r="E66" s="473"/>
      <c r="F66" s="471"/>
    </row>
    <row r="67" spans="1:6" ht="198">
      <c r="A67" s="539" t="s">
        <v>344</v>
      </c>
      <c r="B67" s="540" t="s">
        <v>388</v>
      </c>
      <c r="C67" s="437"/>
      <c r="D67" s="470"/>
      <c r="E67" s="439"/>
      <c r="F67" s="471"/>
    </row>
    <row r="68" spans="1:6" ht="198">
      <c r="A68" s="468"/>
      <c r="B68" s="543" t="s">
        <v>389</v>
      </c>
      <c r="C68" s="437"/>
      <c r="D68" s="470"/>
      <c r="E68" s="473"/>
      <c r="F68" s="471"/>
    </row>
    <row r="69" spans="1:6">
      <c r="A69" s="468"/>
      <c r="B69" s="543" t="s">
        <v>390</v>
      </c>
      <c r="C69" s="437"/>
      <c r="D69" s="470"/>
      <c r="E69" s="473"/>
      <c r="F69" s="471"/>
    </row>
    <row r="70" spans="1:6">
      <c r="A70" s="468"/>
      <c r="B70" s="541" t="s">
        <v>385</v>
      </c>
      <c r="C70" s="437"/>
      <c r="D70" s="470"/>
      <c r="E70" s="473"/>
      <c r="F70" s="471"/>
    </row>
    <row r="71" spans="1:6">
      <c r="A71" s="468"/>
      <c r="B71" s="542" t="s">
        <v>386</v>
      </c>
      <c r="C71" s="437"/>
      <c r="D71" s="470"/>
      <c r="E71" s="473"/>
      <c r="F71" s="471"/>
    </row>
    <row r="72" spans="1:6">
      <c r="A72" s="468"/>
      <c r="B72" s="544" t="s">
        <v>387</v>
      </c>
      <c r="C72" s="507" t="s">
        <v>136</v>
      </c>
      <c r="D72" s="545">
        <v>21</v>
      </c>
      <c r="E72" s="546"/>
      <c r="F72" s="547">
        <f>D72*E72</f>
        <v>0</v>
      </c>
    </row>
    <row r="73" spans="1:6">
      <c r="A73" s="468"/>
      <c r="B73" s="469"/>
      <c r="C73" s="437"/>
      <c r="D73" s="470"/>
      <c r="E73" s="473"/>
      <c r="F73" s="471"/>
    </row>
    <row r="74" spans="1:6" ht="145.19999999999999">
      <c r="A74" s="539" t="s">
        <v>42</v>
      </c>
      <c r="B74" s="540" t="s">
        <v>391</v>
      </c>
      <c r="C74" s="437"/>
      <c r="D74" s="470"/>
      <c r="E74" s="439"/>
      <c r="F74" s="471"/>
    </row>
    <row r="75" spans="1:6" ht="198">
      <c r="A75" s="468"/>
      <c r="B75" s="543" t="s">
        <v>392</v>
      </c>
      <c r="C75" s="437"/>
      <c r="D75" s="470"/>
      <c r="E75" s="473"/>
      <c r="F75" s="471"/>
    </row>
    <row r="76" spans="1:6">
      <c r="A76" s="468"/>
      <c r="B76" s="543" t="s">
        <v>393</v>
      </c>
      <c r="C76" s="437"/>
      <c r="D76" s="470"/>
      <c r="E76" s="473"/>
      <c r="F76" s="471"/>
    </row>
    <row r="77" spans="1:6">
      <c r="A77" s="468"/>
      <c r="B77" s="541" t="s">
        <v>385</v>
      </c>
      <c r="C77" s="437"/>
      <c r="D77" s="470"/>
      <c r="E77" s="473"/>
      <c r="F77" s="471"/>
    </row>
    <row r="78" spans="1:6">
      <c r="A78" s="468"/>
      <c r="B78" s="542" t="s">
        <v>386</v>
      </c>
      <c r="C78" s="437"/>
      <c r="D78" s="470"/>
      <c r="E78" s="473"/>
      <c r="F78" s="471"/>
    </row>
    <row r="79" spans="1:6">
      <c r="A79" s="468"/>
      <c r="B79" s="544" t="s">
        <v>387</v>
      </c>
      <c r="C79" s="507" t="s">
        <v>136</v>
      </c>
      <c r="D79" s="545">
        <v>30</v>
      </c>
      <c r="E79" s="546"/>
      <c r="F79" s="547">
        <f>D79*E79</f>
        <v>0</v>
      </c>
    </row>
    <row r="80" spans="1:6">
      <c r="A80" s="468"/>
      <c r="B80" s="469"/>
      <c r="C80" s="437"/>
      <c r="D80" s="470"/>
      <c r="E80" s="473"/>
      <c r="F80" s="471"/>
    </row>
    <row r="81" spans="1:6" ht="118.8">
      <c r="A81" s="538" t="s">
        <v>365</v>
      </c>
      <c r="B81" s="540" t="s">
        <v>394</v>
      </c>
      <c r="C81" s="437"/>
      <c r="D81" s="470"/>
      <c r="E81" s="473"/>
      <c r="F81" s="471"/>
    </row>
    <row r="82" spans="1:6" ht="130.5" customHeight="1">
      <c r="A82" s="468"/>
      <c r="B82" s="548" t="s">
        <v>395</v>
      </c>
      <c r="C82" s="437"/>
      <c r="D82" s="470"/>
      <c r="E82" s="439"/>
      <c r="F82" s="471"/>
    </row>
    <row r="83" spans="1:6">
      <c r="A83" s="468"/>
      <c r="B83" s="541" t="s">
        <v>385</v>
      </c>
      <c r="C83" s="437"/>
      <c r="D83" s="470"/>
      <c r="E83" s="473"/>
      <c r="F83" s="471"/>
    </row>
    <row r="84" spans="1:6">
      <c r="A84" s="468"/>
      <c r="B84" s="542" t="s">
        <v>386</v>
      </c>
      <c r="C84" s="437"/>
      <c r="D84" s="470"/>
      <c r="E84" s="473"/>
      <c r="F84" s="471"/>
    </row>
    <row r="85" spans="1:6">
      <c r="A85" s="468"/>
      <c r="B85" s="544" t="s">
        <v>387</v>
      </c>
      <c r="C85" s="507" t="s">
        <v>136</v>
      </c>
      <c r="D85" s="545">
        <v>2</v>
      </c>
      <c r="E85" s="546"/>
      <c r="F85" s="547">
        <f>D85*E85</f>
        <v>0</v>
      </c>
    </row>
    <row r="86" spans="1:6">
      <c r="A86" s="468"/>
      <c r="B86" s="469"/>
      <c r="C86" s="437"/>
      <c r="D86" s="470"/>
      <c r="E86" s="473"/>
      <c r="F86" s="471"/>
    </row>
    <row r="87" spans="1:6" ht="237.6">
      <c r="A87" s="539" t="s">
        <v>396</v>
      </c>
      <c r="B87" s="540" t="s">
        <v>397</v>
      </c>
      <c r="C87" s="437"/>
      <c r="D87" s="470"/>
      <c r="E87" s="473"/>
      <c r="F87" s="471"/>
    </row>
    <row r="88" spans="1:6" ht="207" customHeight="1">
      <c r="A88" s="468"/>
      <c r="B88" s="548" t="s">
        <v>398</v>
      </c>
      <c r="C88" s="437"/>
      <c r="D88" s="470"/>
      <c r="E88" s="439"/>
      <c r="F88" s="471"/>
    </row>
    <row r="89" spans="1:6">
      <c r="A89" s="468"/>
      <c r="B89" s="543" t="s">
        <v>399</v>
      </c>
      <c r="C89" s="437"/>
      <c r="D89" s="470"/>
      <c r="E89" s="473"/>
      <c r="F89" s="471"/>
    </row>
    <row r="90" spans="1:6">
      <c r="A90" s="468"/>
      <c r="B90" s="548" t="s">
        <v>386</v>
      </c>
      <c r="C90" s="437"/>
      <c r="D90" s="470"/>
      <c r="E90" s="473"/>
      <c r="F90" s="471"/>
    </row>
    <row r="91" spans="1:6">
      <c r="A91" s="468"/>
      <c r="B91" s="544" t="s">
        <v>387</v>
      </c>
      <c r="C91" s="507" t="s">
        <v>136</v>
      </c>
      <c r="D91" s="545">
        <v>1</v>
      </c>
      <c r="E91" s="546"/>
      <c r="F91" s="547">
        <f>D91*E91</f>
        <v>0</v>
      </c>
    </row>
    <row r="92" spans="1:6">
      <c r="A92" s="468"/>
      <c r="B92" s="472"/>
      <c r="C92" s="437"/>
      <c r="D92" s="470"/>
      <c r="E92" s="473"/>
      <c r="F92" s="471"/>
    </row>
    <row r="93" spans="1:6" ht="145.19999999999999">
      <c r="A93" s="539" t="s">
        <v>400</v>
      </c>
      <c r="B93" s="540" t="s">
        <v>401</v>
      </c>
      <c r="C93" s="437"/>
      <c r="D93" s="470"/>
      <c r="E93" s="439"/>
      <c r="F93" s="471"/>
    </row>
    <row r="94" spans="1:6" ht="171.6">
      <c r="A94" s="468"/>
      <c r="B94" s="543" t="s">
        <v>402</v>
      </c>
      <c r="C94" s="437"/>
      <c r="D94" s="470"/>
      <c r="E94" s="439"/>
      <c r="F94" s="471"/>
    </row>
    <row r="95" spans="1:6">
      <c r="A95" s="468"/>
      <c r="B95" s="543" t="s">
        <v>403</v>
      </c>
      <c r="C95" s="437"/>
      <c r="D95" s="470"/>
      <c r="E95" s="473"/>
      <c r="F95" s="471"/>
    </row>
    <row r="96" spans="1:6">
      <c r="A96" s="468"/>
      <c r="B96" s="548" t="s">
        <v>386</v>
      </c>
      <c r="C96" s="437"/>
      <c r="D96" s="470"/>
      <c r="E96" s="473"/>
      <c r="F96" s="471"/>
    </row>
    <row r="97" spans="1:6">
      <c r="A97" s="468"/>
      <c r="B97" s="544" t="s">
        <v>387</v>
      </c>
      <c r="C97" s="507" t="s">
        <v>136</v>
      </c>
      <c r="D97" s="545">
        <v>6</v>
      </c>
      <c r="E97" s="546"/>
      <c r="F97" s="547">
        <f>D97*E97</f>
        <v>0</v>
      </c>
    </row>
    <row r="98" spans="1:6">
      <c r="A98" s="468"/>
      <c r="B98" s="475"/>
      <c r="C98" s="476"/>
      <c r="D98" s="477"/>
      <c r="E98" s="473"/>
      <c r="F98" s="471"/>
    </row>
    <row r="99" spans="1:6" ht="118.8">
      <c r="A99" s="539" t="s">
        <v>404</v>
      </c>
      <c r="B99" s="540" t="s">
        <v>405</v>
      </c>
      <c r="C99" s="437"/>
      <c r="D99" s="470"/>
      <c r="E99" s="439"/>
      <c r="F99" s="471"/>
    </row>
    <row r="100" spans="1:6">
      <c r="A100" s="468"/>
      <c r="B100" s="548"/>
      <c r="C100" s="437"/>
      <c r="D100" s="470"/>
      <c r="E100" s="439"/>
      <c r="F100" s="471"/>
    </row>
    <row r="101" spans="1:6" ht="118.8">
      <c r="A101" s="468"/>
      <c r="B101" s="543" t="s">
        <v>406</v>
      </c>
      <c r="C101" s="437"/>
      <c r="D101" s="470"/>
      <c r="E101" s="439"/>
      <c r="F101" s="471"/>
    </row>
    <row r="102" spans="1:6">
      <c r="A102" s="468"/>
      <c r="B102" s="543" t="s">
        <v>407</v>
      </c>
      <c r="C102" s="437"/>
      <c r="D102" s="470"/>
      <c r="E102" s="473"/>
      <c r="F102" s="471"/>
    </row>
    <row r="103" spans="1:6">
      <c r="A103" s="468"/>
      <c r="B103" s="548" t="s">
        <v>386</v>
      </c>
      <c r="C103" s="437"/>
      <c r="D103" s="470"/>
      <c r="E103" s="473"/>
      <c r="F103" s="471"/>
    </row>
    <row r="104" spans="1:6">
      <c r="A104" s="468"/>
      <c r="B104" s="544" t="s">
        <v>387</v>
      </c>
      <c r="C104" s="507" t="s">
        <v>136</v>
      </c>
      <c r="D104" s="545">
        <v>13</v>
      </c>
      <c r="E104" s="546"/>
      <c r="F104" s="547">
        <f>D104*E104</f>
        <v>0</v>
      </c>
    </row>
    <row r="105" spans="1:6">
      <c r="A105" s="468"/>
      <c r="B105" s="475"/>
      <c r="C105" s="476"/>
      <c r="D105" s="477"/>
      <c r="E105" s="473"/>
      <c r="F105" s="471"/>
    </row>
    <row r="106" spans="1:6">
      <c r="A106" s="505" t="s">
        <v>367</v>
      </c>
      <c r="B106" s="506" t="s">
        <v>408</v>
      </c>
      <c r="C106" s="507" t="s">
        <v>136</v>
      </c>
      <c r="D106" s="549">
        <v>1</v>
      </c>
      <c r="E106" s="509"/>
      <c r="F106" s="510">
        <f>E106*D106</f>
        <v>0</v>
      </c>
    </row>
    <row r="107" spans="1:6">
      <c r="A107" s="478"/>
      <c r="B107" s="479"/>
      <c r="C107" s="480"/>
      <c r="D107" s="481"/>
      <c r="E107" s="482"/>
      <c r="F107" s="483"/>
    </row>
    <row r="108" spans="1:6">
      <c r="A108" s="513" t="s">
        <v>380</v>
      </c>
      <c r="B108" s="514" t="s">
        <v>455</v>
      </c>
      <c r="C108" s="455"/>
      <c r="D108" s="484"/>
      <c r="E108" s="530" t="s">
        <v>349</v>
      </c>
      <c r="F108" s="531">
        <f>SUM(F65:F107)</f>
        <v>0</v>
      </c>
    </row>
    <row r="109" spans="1:6" ht="15" thickBot="1">
      <c r="A109" s="443"/>
      <c r="B109" s="467"/>
      <c r="C109" s="437"/>
      <c r="D109" s="485"/>
      <c r="E109" s="439"/>
      <c r="F109" s="440"/>
    </row>
    <row r="110" spans="1:6" ht="15" thickBot="1">
      <c r="A110" s="486" t="s">
        <v>329</v>
      </c>
      <c r="B110" s="487" t="s">
        <v>409</v>
      </c>
      <c r="C110" s="488"/>
      <c r="D110" s="489"/>
      <c r="E110" s="679" t="s">
        <v>137</v>
      </c>
      <c r="F110" s="552">
        <f>F108+F55+F22</f>
        <v>0</v>
      </c>
    </row>
    <row r="111" spans="1:6">
      <c r="A111" s="443"/>
      <c r="B111" s="444"/>
      <c r="C111" s="437"/>
      <c r="D111" s="491"/>
      <c r="E111" s="492"/>
      <c r="F111" s="493"/>
    </row>
    <row r="112" spans="1:6" ht="15" thickBot="1">
      <c r="A112" s="443"/>
      <c r="B112" s="444"/>
      <c r="C112" s="437"/>
      <c r="D112" s="491"/>
      <c r="E112" s="492"/>
      <c r="F112" s="493"/>
    </row>
    <row r="113" spans="1:10" ht="15" thickBot="1">
      <c r="A113" s="486" t="s">
        <v>410</v>
      </c>
      <c r="B113" s="553" t="s">
        <v>411</v>
      </c>
      <c r="C113" s="494"/>
      <c r="D113" s="438"/>
      <c r="E113" s="439"/>
      <c r="F113" s="440"/>
    </row>
    <row r="114" spans="1:10">
      <c r="A114" s="441"/>
      <c r="B114" s="495"/>
      <c r="C114" s="496"/>
      <c r="D114" s="438"/>
      <c r="E114" s="439"/>
      <c r="F114" s="440"/>
      <c r="J114" s="678"/>
    </row>
    <row r="115" spans="1:10">
      <c r="A115" s="534" t="s">
        <v>412</v>
      </c>
      <c r="B115" s="554" t="s">
        <v>413</v>
      </c>
      <c r="C115" s="496"/>
      <c r="D115" s="438"/>
      <c r="E115" s="439"/>
      <c r="F115" s="440"/>
    </row>
    <row r="116" spans="1:10">
      <c r="A116" s="443"/>
      <c r="B116" s="497"/>
      <c r="C116" s="437"/>
      <c r="D116" s="438"/>
      <c r="E116" s="439"/>
      <c r="F116" s="440"/>
    </row>
    <row r="117" spans="1:10" ht="52.8">
      <c r="A117" s="555" t="s">
        <v>333</v>
      </c>
      <c r="B117" s="522" t="s">
        <v>414</v>
      </c>
      <c r="C117" s="437"/>
      <c r="D117" s="491"/>
      <c r="E117" s="492"/>
      <c r="F117" s="493"/>
    </row>
    <row r="118" spans="1:10">
      <c r="A118" s="443"/>
      <c r="B118" s="556" t="s">
        <v>415</v>
      </c>
      <c r="C118" s="437"/>
      <c r="D118" s="491"/>
      <c r="E118" s="492"/>
      <c r="F118" s="493"/>
    </row>
    <row r="119" spans="1:10">
      <c r="A119" s="443"/>
      <c r="B119" s="556" t="s">
        <v>416</v>
      </c>
      <c r="C119" s="437"/>
      <c r="D119" s="491"/>
      <c r="E119" s="492"/>
      <c r="F119" s="493"/>
    </row>
    <row r="120" spans="1:10">
      <c r="A120" s="443"/>
      <c r="B120" s="556" t="s">
        <v>417</v>
      </c>
      <c r="C120" s="437"/>
      <c r="D120" s="491"/>
      <c r="E120" s="492"/>
      <c r="F120" s="493"/>
    </row>
    <row r="121" spans="1:10">
      <c r="A121" s="443"/>
      <c r="B121" s="556" t="s">
        <v>418</v>
      </c>
      <c r="C121" s="437"/>
      <c r="D121" s="491"/>
      <c r="E121" s="492"/>
      <c r="F121" s="493"/>
    </row>
    <row r="122" spans="1:10">
      <c r="A122" s="443"/>
      <c r="B122" s="556" t="s">
        <v>419</v>
      </c>
      <c r="C122" s="437"/>
      <c r="D122" s="491"/>
      <c r="E122" s="492"/>
      <c r="F122" s="493"/>
    </row>
    <row r="123" spans="1:10">
      <c r="A123" s="443"/>
      <c r="B123" s="556" t="s">
        <v>420</v>
      </c>
      <c r="C123" s="437"/>
      <c r="D123" s="491"/>
      <c r="E123" s="492"/>
      <c r="F123" s="493"/>
    </row>
    <row r="124" spans="1:10">
      <c r="A124" s="443"/>
      <c r="B124" s="556" t="s">
        <v>421</v>
      </c>
      <c r="C124" s="437"/>
      <c r="D124" s="491"/>
      <c r="E124" s="492"/>
      <c r="F124" s="493"/>
    </row>
    <row r="125" spans="1:10" ht="26.4">
      <c r="A125" s="443"/>
      <c r="B125" s="556" t="s">
        <v>422</v>
      </c>
      <c r="C125" s="437"/>
      <c r="D125" s="491"/>
      <c r="E125" s="492"/>
      <c r="F125" s="493"/>
    </row>
    <row r="126" spans="1:10">
      <c r="A126" s="443"/>
      <c r="B126" s="506" t="s">
        <v>423</v>
      </c>
      <c r="C126" s="507" t="s">
        <v>136</v>
      </c>
      <c r="D126" s="508">
        <v>1</v>
      </c>
      <c r="E126" s="509"/>
      <c r="F126" s="510">
        <f>E126*D126</f>
        <v>0</v>
      </c>
    </row>
    <row r="127" spans="1:10">
      <c r="A127" s="443"/>
      <c r="B127" s="444"/>
      <c r="C127" s="437"/>
      <c r="D127" s="438"/>
      <c r="E127" s="439"/>
      <c r="F127" s="440"/>
    </row>
    <row r="128" spans="1:10" ht="52.8">
      <c r="A128" s="505" t="s">
        <v>344</v>
      </c>
      <c r="B128" s="506" t="s">
        <v>424</v>
      </c>
      <c r="C128" s="507" t="s">
        <v>203</v>
      </c>
      <c r="D128" s="508">
        <v>70</v>
      </c>
      <c r="E128" s="509"/>
      <c r="F128" s="510">
        <f>E128*D128</f>
        <v>0</v>
      </c>
    </row>
    <row r="129" spans="1:6">
      <c r="A129" s="443"/>
      <c r="B129" s="444"/>
      <c r="C129" s="437"/>
      <c r="D129" s="438"/>
      <c r="E129" s="439"/>
      <c r="F129" s="440"/>
    </row>
    <row r="130" spans="1:6" ht="26.4">
      <c r="A130" s="555" t="s">
        <v>42</v>
      </c>
      <c r="B130" s="522" t="s">
        <v>425</v>
      </c>
      <c r="C130" s="437"/>
      <c r="D130" s="438"/>
      <c r="E130" s="439"/>
      <c r="F130" s="440"/>
    </row>
    <row r="131" spans="1:6">
      <c r="A131" s="443"/>
      <c r="B131" s="556" t="s">
        <v>426</v>
      </c>
      <c r="C131" s="437"/>
      <c r="D131" s="438"/>
      <c r="E131" s="439"/>
      <c r="F131" s="440"/>
    </row>
    <row r="132" spans="1:6">
      <c r="A132" s="443"/>
      <c r="B132" s="556" t="s">
        <v>427</v>
      </c>
      <c r="C132" s="437"/>
      <c r="D132" s="438"/>
      <c r="E132" s="439"/>
      <c r="F132" s="440"/>
    </row>
    <row r="133" spans="1:6">
      <c r="A133" s="443"/>
      <c r="B133" s="556" t="s">
        <v>428</v>
      </c>
      <c r="C133" s="437"/>
      <c r="D133" s="438"/>
      <c r="E133" s="439"/>
      <c r="F133" s="440"/>
    </row>
    <row r="134" spans="1:6">
      <c r="A134" s="443"/>
      <c r="B134" s="556" t="s">
        <v>429</v>
      </c>
      <c r="C134" s="437"/>
      <c r="D134" s="438"/>
      <c r="E134" s="439"/>
      <c r="F134" s="440"/>
    </row>
    <row r="135" spans="1:6">
      <c r="A135" s="443"/>
      <c r="B135" s="506" t="s">
        <v>342</v>
      </c>
      <c r="C135" s="507" t="s">
        <v>136</v>
      </c>
      <c r="D135" s="508">
        <v>3</v>
      </c>
      <c r="E135" s="509"/>
      <c r="F135" s="510">
        <f>E135*D135</f>
        <v>0</v>
      </c>
    </row>
    <row r="136" spans="1:6">
      <c r="A136" s="443"/>
      <c r="B136" s="444"/>
      <c r="C136" s="437"/>
      <c r="D136" s="438"/>
      <c r="E136" s="439"/>
      <c r="F136" s="440"/>
    </row>
    <row r="137" spans="1:6" ht="26.4">
      <c r="A137" s="505" t="s">
        <v>365</v>
      </c>
      <c r="B137" s="506" t="s">
        <v>430</v>
      </c>
      <c r="C137" s="507" t="s">
        <v>136</v>
      </c>
      <c r="D137" s="508">
        <v>2</v>
      </c>
      <c r="E137" s="509"/>
      <c r="F137" s="510">
        <f>E137*D137</f>
        <v>0</v>
      </c>
    </row>
    <row r="138" spans="1:6">
      <c r="A138" s="443"/>
      <c r="B138" s="444"/>
      <c r="C138" s="437"/>
      <c r="D138" s="438"/>
      <c r="E138" s="439"/>
      <c r="F138" s="440"/>
    </row>
    <row r="139" spans="1:6" ht="26.4">
      <c r="A139" s="505" t="s">
        <v>396</v>
      </c>
      <c r="B139" s="506" t="s">
        <v>431</v>
      </c>
      <c r="C139" s="507" t="s">
        <v>136</v>
      </c>
      <c r="D139" s="508">
        <v>1</v>
      </c>
      <c r="E139" s="509"/>
      <c r="F139" s="510">
        <f>E139*D139</f>
        <v>0</v>
      </c>
    </row>
    <row r="140" spans="1:6">
      <c r="A140" s="443"/>
      <c r="B140" s="444"/>
      <c r="C140" s="437"/>
      <c r="D140" s="438"/>
      <c r="E140" s="439"/>
      <c r="F140" s="440"/>
    </row>
    <row r="141" spans="1:6">
      <c r="A141" s="453" t="s">
        <v>412</v>
      </c>
      <c r="B141" s="498" t="s">
        <v>432</v>
      </c>
      <c r="C141" s="455"/>
      <c r="D141" s="456"/>
      <c r="E141" s="529" t="s">
        <v>349</v>
      </c>
      <c r="F141" s="531">
        <f>SUM(F125:F140)</f>
        <v>0</v>
      </c>
    </row>
    <row r="142" spans="1:6" ht="15" thickBot="1">
      <c r="A142" s="443"/>
      <c r="B142" s="444"/>
      <c r="C142" s="437"/>
      <c r="D142" s="438"/>
      <c r="E142" s="439"/>
      <c r="F142" s="440"/>
    </row>
    <row r="143" spans="1:6" ht="15" thickBot="1">
      <c r="A143" s="536" t="s">
        <v>433</v>
      </c>
      <c r="B143" s="557" t="s">
        <v>434</v>
      </c>
      <c r="C143" s="558"/>
      <c r="D143" s="559"/>
      <c r="E143" s="680" t="s">
        <v>137</v>
      </c>
      <c r="F143" s="490">
        <f>F141</f>
        <v>0</v>
      </c>
    </row>
    <row r="144" spans="1:6">
      <c r="A144" s="443"/>
      <c r="B144" s="497"/>
      <c r="C144" s="437"/>
      <c r="D144" s="438"/>
      <c r="E144" s="439"/>
      <c r="F144" s="440"/>
    </row>
    <row r="145" spans="1:6">
      <c r="A145" s="534" t="s">
        <v>435</v>
      </c>
      <c r="B145" s="554" t="s">
        <v>436</v>
      </c>
      <c r="C145" s="437"/>
      <c r="D145" s="438"/>
      <c r="E145" s="439"/>
      <c r="F145" s="440"/>
    </row>
    <row r="146" spans="1:6">
      <c r="A146" s="443"/>
      <c r="B146" s="497"/>
      <c r="C146" s="437"/>
      <c r="D146" s="438"/>
      <c r="E146" s="439"/>
      <c r="F146" s="440"/>
    </row>
    <row r="147" spans="1:6" ht="52.8">
      <c r="A147" s="505" t="s">
        <v>42</v>
      </c>
      <c r="B147" s="560" t="s">
        <v>437</v>
      </c>
      <c r="C147" s="507" t="s">
        <v>203</v>
      </c>
      <c r="D147" s="508">
        <v>40</v>
      </c>
      <c r="E147" s="509"/>
      <c r="F147" s="510">
        <f>E147*D147</f>
        <v>0</v>
      </c>
    </row>
    <row r="148" spans="1:6">
      <c r="A148" s="443"/>
      <c r="B148" s="497"/>
      <c r="C148" s="437"/>
      <c r="D148" s="438"/>
      <c r="E148" s="439"/>
      <c r="F148" s="440"/>
    </row>
    <row r="149" spans="1:6" ht="26.4">
      <c r="A149" s="505" t="s">
        <v>365</v>
      </c>
      <c r="B149" s="560" t="s">
        <v>438</v>
      </c>
      <c r="C149" s="507" t="s">
        <v>136</v>
      </c>
      <c r="D149" s="508">
        <v>8</v>
      </c>
      <c r="E149" s="509"/>
      <c r="F149" s="510">
        <f>E149*D149</f>
        <v>0</v>
      </c>
    </row>
    <row r="150" spans="1:6">
      <c r="A150" s="443"/>
      <c r="B150" s="497"/>
      <c r="C150" s="437"/>
      <c r="D150" s="438"/>
      <c r="E150" s="439"/>
      <c r="F150" s="440"/>
    </row>
    <row r="151" spans="1:6">
      <c r="A151" s="505" t="s">
        <v>396</v>
      </c>
      <c r="B151" s="560" t="s">
        <v>439</v>
      </c>
      <c r="C151" s="507" t="s">
        <v>136</v>
      </c>
      <c r="D151" s="508">
        <v>1</v>
      </c>
      <c r="E151" s="509"/>
      <c r="F151" s="510">
        <f>E151*D151</f>
        <v>0</v>
      </c>
    </row>
    <row r="152" spans="1:6">
      <c r="A152" s="443"/>
      <c r="B152" s="497"/>
      <c r="C152" s="437"/>
      <c r="D152" s="438"/>
      <c r="E152" s="439"/>
      <c r="F152" s="440"/>
    </row>
    <row r="153" spans="1:6">
      <c r="A153" s="453" t="s">
        <v>440</v>
      </c>
      <c r="B153" s="498" t="s">
        <v>456</v>
      </c>
      <c r="C153" s="499"/>
      <c r="D153" s="456"/>
      <c r="E153" s="530" t="s">
        <v>349</v>
      </c>
      <c r="F153" s="531">
        <f>SUM(F147:F152)</f>
        <v>0</v>
      </c>
    </row>
    <row r="154" spans="1:6">
      <c r="A154" s="443"/>
      <c r="B154" s="497"/>
      <c r="C154" s="437"/>
      <c r="D154" s="438"/>
      <c r="E154" s="439"/>
      <c r="F154" s="440"/>
    </row>
    <row r="155" spans="1:6">
      <c r="A155" s="534" t="s">
        <v>441</v>
      </c>
      <c r="B155" s="535" t="s">
        <v>442</v>
      </c>
      <c r="C155" s="496"/>
      <c r="D155" s="500"/>
      <c r="E155" s="492"/>
      <c r="F155" s="493"/>
    </row>
    <row r="156" spans="1:6">
      <c r="A156" s="443"/>
      <c r="B156" s="444"/>
      <c r="C156" s="437"/>
      <c r="D156" s="500"/>
      <c r="E156" s="492"/>
      <c r="F156" s="493"/>
    </row>
    <row r="157" spans="1:6" ht="39.6">
      <c r="A157" s="505" t="s">
        <v>333</v>
      </c>
      <c r="B157" s="506" t="s">
        <v>443</v>
      </c>
      <c r="C157" s="507" t="s">
        <v>136</v>
      </c>
      <c r="D157" s="508">
        <v>1</v>
      </c>
      <c r="E157" s="509"/>
      <c r="F157" s="510">
        <f>E157*D157</f>
        <v>0</v>
      </c>
    </row>
    <row r="158" spans="1:6">
      <c r="A158" s="443"/>
      <c r="B158" s="444"/>
      <c r="C158" s="437"/>
      <c r="D158" s="438"/>
      <c r="E158" s="439"/>
      <c r="F158" s="440"/>
    </row>
    <row r="159" spans="1:6" ht="39.6">
      <c r="A159" s="505" t="s">
        <v>344</v>
      </c>
      <c r="B159" s="506" t="s">
        <v>444</v>
      </c>
      <c r="C159" s="507" t="s">
        <v>136</v>
      </c>
      <c r="D159" s="508">
        <v>1</v>
      </c>
      <c r="E159" s="509"/>
      <c r="F159" s="510">
        <f>E159*D159</f>
        <v>0</v>
      </c>
    </row>
    <row r="160" spans="1:6">
      <c r="A160" s="443"/>
      <c r="B160" s="444"/>
      <c r="C160" s="437"/>
      <c r="D160" s="438"/>
      <c r="E160" s="439"/>
      <c r="F160" s="440"/>
    </row>
    <row r="161" spans="1:6" ht="26.4">
      <c r="A161" s="505" t="s">
        <v>42</v>
      </c>
      <c r="B161" s="506" t="s">
        <v>445</v>
      </c>
      <c r="C161" s="507" t="s">
        <v>136</v>
      </c>
      <c r="D161" s="508">
        <v>1</v>
      </c>
      <c r="E161" s="509"/>
      <c r="F161" s="510">
        <f>E161*D161</f>
        <v>0</v>
      </c>
    </row>
    <row r="162" spans="1:6">
      <c r="A162" s="443"/>
      <c r="B162" s="444"/>
      <c r="C162" s="437"/>
      <c r="D162" s="438"/>
      <c r="E162" s="439"/>
      <c r="F162" s="440"/>
    </row>
    <row r="163" spans="1:6">
      <c r="A163" s="453" t="s">
        <v>441</v>
      </c>
      <c r="B163" s="454" t="s">
        <v>457</v>
      </c>
      <c r="C163" s="455"/>
      <c r="D163" s="484"/>
      <c r="E163" s="530" t="s">
        <v>349</v>
      </c>
      <c r="F163" s="531">
        <f>SUM(F157:F162)</f>
        <v>0</v>
      </c>
    </row>
    <row r="164" spans="1:6">
      <c r="A164" s="443"/>
      <c r="B164" s="497"/>
      <c r="C164" s="437"/>
      <c r="D164" s="497"/>
      <c r="E164" s="439"/>
      <c r="F164" s="440"/>
    </row>
    <row r="165" spans="1:6">
      <c r="A165" s="534" t="s">
        <v>446</v>
      </c>
      <c r="B165" s="535" t="s">
        <v>447</v>
      </c>
      <c r="C165" s="496"/>
      <c r="D165" s="500"/>
      <c r="E165" s="492"/>
      <c r="F165" s="493"/>
    </row>
    <row r="166" spans="1:6">
      <c r="A166" s="443"/>
      <c r="B166" s="444"/>
      <c r="C166" s="437"/>
      <c r="D166" s="500"/>
      <c r="E166" s="492"/>
      <c r="F166" s="493"/>
    </row>
    <row r="167" spans="1:6" ht="158.4">
      <c r="A167" s="505" t="s">
        <v>333</v>
      </c>
      <c r="B167" s="561" t="s">
        <v>448</v>
      </c>
      <c r="C167" s="507" t="s">
        <v>192</v>
      </c>
      <c r="D167" s="508">
        <v>1</v>
      </c>
      <c r="E167" s="509"/>
      <c r="F167" s="510">
        <f>E167*D167</f>
        <v>0</v>
      </c>
    </row>
    <row r="168" spans="1:6" ht="16.5" customHeight="1">
      <c r="A168" s="443"/>
      <c r="B168" s="444"/>
      <c r="C168" s="437"/>
      <c r="D168" s="438"/>
      <c r="E168" s="439"/>
      <c r="F168" s="440"/>
    </row>
    <row r="169" spans="1:6">
      <c r="A169" s="453" t="s">
        <v>449</v>
      </c>
      <c r="B169" s="454" t="s">
        <v>458</v>
      </c>
      <c r="C169" s="455"/>
      <c r="D169" s="484"/>
      <c r="E169" s="466" t="s">
        <v>349</v>
      </c>
      <c r="F169" s="457">
        <f>SUM(F167:F168)</f>
        <v>0</v>
      </c>
    </row>
    <row r="170" spans="1:6">
      <c r="A170" s="443"/>
      <c r="B170" s="497"/>
      <c r="C170" s="437"/>
      <c r="D170" s="497"/>
      <c r="E170" s="439"/>
      <c r="F170" s="440"/>
    </row>
    <row r="171" spans="1:6" ht="15" thickBot="1">
      <c r="A171" s="443"/>
      <c r="B171" s="570" t="s">
        <v>450</v>
      </c>
      <c r="C171" s="437"/>
      <c r="D171" s="497"/>
      <c r="E171" s="439"/>
      <c r="F171" s="440"/>
    </row>
    <row r="172" spans="1:6">
      <c r="A172" s="577" t="s">
        <v>451</v>
      </c>
      <c r="B172" s="575" t="s">
        <v>452</v>
      </c>
      <c r="C172" s="571"/>
      <c r="D172" s="572"/>
      <c r="E172" s="573"/>
      <c r="F172" s="676">
        <f>F110</f>
        <v>0</v>
      </c>
    </row>
    <row r="173" spans="1:6">
      <c r="A173" s="578" t="s">
        <v>433</v>
      </c>
      <c r="B173" s="576" t="s">
        <v>411</v>
      </c>
      <c r="C173" s="567"/>
      <c r="D173" s="566"/>
      <c r="E173" s="568"/>
      <c r="F173" s="677">
        <f>F143</f>
        <v>0</v>
      </c>
    </row>
    <row r="174" spans="1:6">
      <c r="A174" s="578" t="s">
        <v>435</v>
      </c>
      <c r="B174" s="576" t="s">
        <v>436</v>
      </c>
      <c r="C174" s="533"/>
      <c r="D174" s="569"/>
      <c r="E174" s="568"/>
      <c r="F174" s="677">
        <f>F153</f>
        <v>0</v>
      </c>
    </row>
    <row r="175" spans="1:6">
      <c r="A175" s="578" t="s">
        <v>441</v>
      </c>
      <c r="B175" s="576" t="s">
        <v>442</v>
      </c>
      <c r="C175" s="533"/>
      <c r="D175" s="569"/>
      <c r="E175" s="568"/>
      <c r="F175" s="677">
        <f>F163</f>
        <v>0</v>
      </c>
    </row>
    <row r="176" spans="1:6" ht="15" thickBot="1">
      <c r="A176" s="674" t="s">
        <v>449</v>
      </c>
      <c r="B176" s="675" t="s">
        <v>447</v>
      </c>
      <c r="C176" s="562"/>
      <c r="D176" s="563"/>
      <c r="E176" s="564"/>
      <c r="F176" s="574">
        <f>F169</f>
        <v>0</v>
      </c>
    </row>
    <row r="177" spans="1:6" ht="15" thickBot="1">
      <c r="A177" s="668"/>
      <c r="B177" s="669"/>
      <c r="C177" s="533"/>
      <c r="D177" s="569"/>
      <c r="E177" s="681" t="s">
        <v>137</v>
      </c>
      <c r="F177" s="565">
        <f>SUM(F172:F176)</f>
        <v>0</v>
      </c>
    </row>
    <row r="178" spans="1:6" ht="15" thickBot="1">
      <c r="A178" s="670"/>
      <c r="B178" s="671"/>
      <c r="C178" s="581"/>
      <c r="D178" s="582"/>
      <c r="E178" s="682" t="s">
        <v>460</v>
      </c>
      <c r="F178" s="579">
        <f>F177*0.25</f>
        <v>0</v>
      </c>
    </row>
    <row r="179" spans="1:6" ht="15" thickBot="1">
      <c r="A179" s="672"/>
      <c r="B179" s="673"/>
      <c r="C179" s="583"/>
      <c r="D179" s="584"/>
      <c r="E179" s="683" t="s">
        <v>254</v>
      </c>
      <c r="F179" s="580">
        <f>F178+F177</f>
        <v>0</v>
      </c>
    </row>
  </sheetData>
  <sheetProtection password="A55C" sheet="1" objects="1" scenarios="1"/>
  <protectedRanges>
    <protectedRange sqref="E1:E1048576" name="Raspon1"/>
  </protectedRanges>
  <pageMargins left="0.7" right="0.7" top="0.75" bottom="0.75" header="0.3" footer="0.3"/>
  <pageSetup paperSize="9" scale="9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D99"/>
  <sheetViews>
    <sheetView view="pageBreakPreview" topLeftCell="A69" zoomScale="120" zoomScaleNormal="120" zoomScaleSheetLayoutView="120" zoomScalePageLayoutView="140" workbookViewId="0">
      <selection activeCell="B75" sqref="B75"/>
    </sheetView>
  </sheetViews>
  <sheetFormatPr defaultColWidth="9" defaultRowHeight="14.4"/>
  <cols>
    <col min="1" max="1" width="4.6640625" style="201" customWidth="1"/>
    <col min="2" max="2" width="45" style="202" customWidth="1"/>
    <col min="3" max="3" width="9.109375" style="203" customWidth="1"/>
    <col min="4" max="4" width="7.6640625" style="361" customWidth="1"/>
    <col min="5" max="5" width="9.109375" style="356" customWidth="1"/>
    <col min="6" max="6" width="10.33203125" style="357" customWidth="1"/>
    <col min="7" max="250" width="9" style="204"/>
    <col min="251" max="251" width="4.6640625" style="204" customWidth="1"/>
    <col min="252" max="252" width="45" style="204" customWidth="1"/>
    <col min="253" max="253" width="9.109375" style="204" customWidth="1"/>
    <col min="254" max="254" width="7.6640625" style="204" customWidth="1"/>
    <col min="255" max="255" width="9.109375" style="204" customWidth="1"/>
    <col min="256" max="256" width="10.33203125" style="204" customWidth="1"/>
    <col min="257" max="257" width="9.109375" style="204" customWidth="1"/>
    <col min="258" max="506" width="9" style="204"/>
    <col min="507" max="507" width="4.6640625" style="204" customWidth="1"/>
    <col min="508" max="508" width="45" style="204" customWidth="1"/>
    <col min="509" max="509" width="9.109375" style="204" customWidth="1"/>
    <col min="510" max="510" width="7.6640625" style="204" customWidth="1"/>
    <col min="511" max="511" width="9.109375" style="204" customWidth="1"/>
    <col min="512" max="512" width="10.33203125" style="204" customWidth="1"/>
    <col min="513" max="513" width="9.109375" style="204" customWidth="1"/>
    <col min="514" max="762" width="9" style="204"/>
    <col min="763" max="763" width="4.6640625" style="204" customWidth="1"/>
    <col min="764" max="764" width="45" style="204" customWidth="1"/>
    <col min="765" max="765" width="9.109375" style="204" customWidth="1"/>
    <col min="766" max="766" width="7.6640625" style="204" customWidth="1"/>
    <col min="767" max="767" width="9.109375" style="204" customWidth="1"/>
    <col min="768" max="768" width="10.33203125" style="204" customWidth="1"/>
    <col min="769" max="769" width="9.109375" style="204" customWidth="1"/>
    <col min="770" max="1018" width="9" style="204"/>
  </cols>
  <sheetData>
    <row r="1" spans="1:6" ht="12" customHeight="1">
      <c r="A1" s="740" t="s">
        <v>204</v>
      </c>
      <c r="B1" s="740"/>
      <c r="C1" s="741" t="s">
        <v>205</v>
      </c>
      <c r="D1" s="733" t="s">
        <v>310</v>
      </c>
      <c r="E1" s="734"/>
      <c r="F1" s="735"/>
    </row>
    <row r="2" spans="1:6" s="207" customFormat="1" ht="15" customHeight="1">
      <c r="A2" s="205" t="s">
        <v>206</v>
      </c>
      <c r="B2" s="206"/>
      <c r="C2" s="741"/>
      <c r="D2" s="736"/>
      <c r="E2" s="736"/>
      <c r="F2" s="737"/>
    </row>
    <row r="3" spans="1:6" s="207" customFormat="1" ht="15" customHeight="1" thickBot="1">
      <c r="A3" s="742" t="s">
        <v>207</v>
      </c>
      <c r="B3" s="742"/>
      <c r="C3" s="743"/>
      <c r="D3" s="738"/>
      <c r="E3" s="738"/>
      <c r="F3" s="739"/>
    </row>
    <row r="4" spans="1:6" s="207" customFormat="1" ht="11.4">
      <c r="A4" s="201"/>
      <c r="B4" s="202"/>
      <c r="C4" s="203"/>
      <c r="D4" s="585"/>
      <c r="E4" s="586"/>
      <c r="F4" s="587"/>
    </row>
    <row r="5" spans="1:6" s="207" customFormat="1" ht="11.4">
      <c r="A5" s="208"/>
      <c r="B5" s="209"/>
      <c r="C5" s="210"/>
      <c r="D5" s="588"/>
      <c r="E5" s="589"/>
      <c r="F5" s="590"/>
    </row>
    <row r="6" spans="1:6" s="207" customFormat="1" ht="22.8">
      <c r="A6" s="211" t="s">
        <v>208</v>
      </c>
      <c r="B6" s="202" t="s">
        <v>209</v>
      </c>
      <c r="C6" s="212" t="s">
        <v>210</v>
      </c>
      <c r="D6" s="591" t="s">
        <v>130</v>
      </c>
      <c r="E6" s="592" t="s">
        <v>131</v>
      </c>
      <c r="F6" s="593" t="s">
        <v>459</v>
      </c>
    </row>
    <row r="7" spans="1:6" s="207" customFormat="1" ht="11.4">
      <c r="A7" s="211"/>
      <c r="B7" s="202"/>
      <c r="C7" s="212"/>
      <c r="D7" s="591"/>
      <c r="E7" s="592"/>
      <c r="F7" s="593"/>
    </row>
    <row r="8" spans="1:6" s="214" customFormat="1" ht="11.4">
      <c r="A8" s="211"/>
      <c r="B8" s="202"/>
      <c r="C8" s="212"/>
      <c r="D8" s="591"/>
      <c r="E8" s="592"/>
      <c r="F8" s="593"/>
    </row>
    <row r="9" spans="1:6" s="214" customFormat="1" ht="12">
      <c r="A9" s="217"/>
      <c r="B9" s="218" t="s">
        <v>211</v>
      </c>
      <c r="C9" s="213"/>
      <c r="D9" s="594"/>
      <c r="E9" s="595"/>
      <c r="F9" s="596"/>
    </row>
    <row r="10" spans="1:6" s="214" customFormat="1" ht="11.4">
      <c r="A10" s="217"/>
      <c r="B10" s="209"/>
      <c r="C10" s="210"/>
      <c r="D10" s="597"/>
      <c r="E10" s="598"/>
      <c r="F10" s="599"/>
    </row>
    <row r="11" spans="1:6" ht="34.200000000000003">
      <c r="A11" s="219" t="s">
        <v>38</v>
      </c>
      <c r="B11" s="220" t="s">
        <v>212</v>
      </c>
      <c r="C11" s="221"/>
      <c r="D11" s="597"/>
      <c r="E11" s="598"/>
      <c r="F11" s="599"/>
    </row>
    <row r="12" spans="1:6" ht="136.80000000000001">
      <c r="A12" s="219"/>
      <c r="B12" s="220" t="s">
        <v>213</v>
      </c>
      <c r="C12" s="221"/>
      <c r="D12" s="597"/>
      <c r="E12" s="598"/>
      <c r="F12" s="599"/>
    </row>
    <row r="13" spans="1:6" s="223" customFormat="1" ht="12" customHeight="1">
      <c r="A13" s="219"/>
      <c r="B13" s="220" t="s">
        <v>298</v>
      </c>
      <c r="C13" s="221" t="s">
        <v>192</v>
      </c>
      <c r="D13" s="597">
        <v>0.2</v>
      </c>
      <c r="E13" s="600"/>
      <c r="F13" s="601">
        <f>D13*E13</f>
        <v>0</v>
      </c>
    </row>
    <row r="14" spans="1:6" s="223" customFormat="1" ht="13.5" customHeight="1">
      <c r="A14" s="219"/>
      <c r="B14" s="280" t="s">
        <v>305</v>
      </c>
      <c r="C14" s="221"/>
      <c r="D14" s="597"/>
      <c r="E14" s="598"/>
      <c r="F14" s="601"/>
    </row>
    <row r="15" spans="1:6" s="223" customFormat="1" ht="11.4">
      <c r="A15" s="219"/>
      <c r="B15" s="279"/>
      <c r="C15" s="221"/>
      <c r="D15" s="597"/>
      <c r="E15" s="598"/>
      <c r="F15" s="599"/>
    </row>
    <row r="16" spans="1:6" s="223" customFormat="1" ht="22.8">
      <c r="A16" s="219" t="s">
        <v>40</v>
      </c>
      <c r="B16" s="224" t="s">
        <v>214</v>
      </c>
      <c r="C16" s="225"/>
      <c r="D16" s="602"/>
      <c r="E16" s="601"/>
      <c r="F16" s="603"/>
    </row>
    <row r="17" spans="1:250" s="223" customFormat="1" ht="136.80000000000001">
      <c r="A17" s="219" t="s">
        <v>215</v>
      </c>
      <c r="B17" s="220" t="s">
        <v>216</v>
      </c>
      <c r="C17" s="221"/>
      <c r="D17" s="597"/>
      <c r="E17" s="598"/>
      <c r="F17" s="599"/>
    </row>
    <row r="18" spans="1:250" s="223" customFormat="1" ht="18" customHeight="1">
      <c r="A18" s="219"/>
      <c r="B18" s="220" t="s">
        <v>300</v>
      </c>
      <c r="C18" s="221" t="s">
        <v>192</v>
      </c>
      <c r="D18" s="597">
        <v>0.2</v>
      </c>
      <c r="E18" s="600"/>
      <c r="F18" s="601">
        <f>D18*E18</f>
        <v>0</v>
      </c>
    </row>
    <row r="19" spans="1:250" s="223" customFormat="1" ht="11.4">
      <c r="A19" s="219"/>
      <c r="B19" s="281" t="s">
        <v>306</v>
      </c>
      <c r="C19" s="221"/>
      <c r="D19" s="597"/>
      <c r="E19" s="598"/>
      <c r="F19" s="601"/>
    </row>
    <row r="20" spans="1:250" s="223" customFormat="1" ht="11.4">
      <c r="A20" s="219"/>
      <c r="B20" s="220"/>
      <c r="C20" s="221"/>
      <c r="D20" s="597"/>
      <c r="E20" s="598"/>
      <c r="F20" s="599"/>
    </row>
    <row r="21" spans="1:250" s="223" customFormat="1" ht="136.80000000000001">
      <c r="A21" s="219" t="s">
        <v>217</v>
      </c>
      <c r="B21" s="220" t="s">
        <v>218</v>
      </c>
      <c r="C21" s="221"/>
      <c r="D21" s="597"/>
      <c r="E21" s="598"/>
      <c r="F21" s="599"/>
    </row>
    <row r="22" spans="1:250" s="223" customFormat="1" ht="13.5" customHeight="1">
      <c r="A22" s="219"/>
      <c r="B22" s="220" t="s">
        <v>299</v>
      </c>
      <c r="C22" s="221" t="s">
        <v>192</v>
      </c>
      <c r="D22" s="597">
        <v>0.2</v>
      </c>
      <c r="E22" s="600"/>
      <c r="F22" s="601">
        <f>D22*E22</f>
        <v>0</v>
      </c>
    </row>
    <row r="23" spans="1:250" s="223" customFormat="1" ht="11.4">
      <c r="A23" s="219"/>
      <c r="B23" s="281" t="s">
        <v>307</v>
      </c>
      <c r="C23" s="221"/>
      <c r="D23" s="597"/>
      <c r="E23" s="598"/>
      <c r="F23" s="601"/>
    </row>
    <row r="24" spans="1:250" s="223" customFormat="1" ht="11.4">
      <c r="A24" s="219"/>
      <c r="B24" s="220"/>
      <c r="C24" s="221"/>
      <c r="D24" s="597"/>
      <c r="E24" s="598"/>
      <c r="F24" s="599"/>
    </row>
    <row r="25" spans="1:250" s="223" customFormat="1" ht="45.6">
      <c r="A25" s="219" t="s">
        <v>219</v>
      </c>
      <c r="B25" s="220" t="s">
        <v>220</v>
      </c>
      <c r="C25" s="221"/>
      <c r="D25" s="597"/>
      <c r="E25" s="598"/>
      <c r="F25" s="599"/>
    </row>
    <row r="26" spans="1:250" s="223" customFormat="1" ht="11.4">
      <c r="A26" s="219"/>
      <c r="B26" s="226" t="s">
        <v>221</v>
      </c>
      <c r="C26" s="221"/>
      <c r="D26" s="597"/>
      <c r="E26" s="598"/>
      <c r="F26" s="599"/>
    </row>
    <row r="27" spans="1:250" s="223" customFormat="1" ht="249" customHeight="1">
      <c r="A27" s="219"/>
      <c r="B27" s="220" t="s">
        <v>222</v>
      </c>
      <c r="C27" s="221"/>
      <c r="D27" s="597"/>
      <c r="E27" s="598"/>
      <c r="F27" s="599"/>
    </row>
    <row r="28" spans="1:250" ht="68.400000000000006">
      <c r="A28" s="219"/>
      <c r="B28" s="215" t="s">
        <v>223</v>
      </c>
      <c r="C28" s="221"/>
      <c r="D28" s="597"/>
      <c r="E28" s="598"/>
      <c r="F28" s="599"/>
    </row>
    <row r="29" spans="1:250" ht="15.75" customHeight="1">
      <c r="A29" s="219"/>
      <c r="B29" s="220" t="s">
        <v>301</v>
      </c>
      <c r="C29" s="221" t="s">
        <v>192</v>
      </c>
      <c r="D29" s="597">
        <v>1</v>
      </c>
      <c r="E29" s="600"/>
      <c r="F29" s="601">
        <f>D29*E29</f>
        <v>0</v>
      </c>
    </row>
    <row r="30" spans="1:250" ht="12.75" customHeight="1">
      <c r="A30" s="219"/>
      <c r="B30" s="281" t="s">
        <v>308</v>
      </c>
      <c r="C30" s="221"/>
      <c r="D30" s="597"/>
      <c r="E30" s="598"/>
      <c r="F30" s="601"/>
    </row>
    <row r="31" spans="1:250" s="227" customFormat="1" ht="11.4">
      <c r="A31" s="219"/>
      <c r="B31" s="220"/>
      <c r="C31" s="221"/>
      <c r="D31" s="597"/>
      <c r="E31" s="598"/>
      <c r="F31" s="599"/>
    </row>
    <row r="32" spans="1:250" s="227" customFormat="1" ht="11.4">
      <c r="A32" s="219"/>
      <c r="B32" s="220"/>
      <c r="C32" s="228"/>
      <c r="D32" s="597"/>
      <c r="E32" s="598"/>
      <c r="F32" s="599"/>
      <c r="IP32" s="204"/>
    </row>
    <row r="33" spans="1:7" ht="22.8">
      <c r="A33" s="219" t="s">
        <v>224</v>
      </c>
      <c r="B33" s="220" t="s">
        <v>225</v>
      </c>
      <c r="C33" s="229"/>
      <c r="D33" s="604"/>
      <c r="E33" s="598"/>
      <c r="F33" s="599"/>
    </row>
    <row r="34" spans="1:7">
      <c r="A34" s="219"/>
      <c r="B34" s="230" t="s">
        <v>226</v>
      </c>
      <c r="C34" s="228" t="s">
        <v>139</v>
      </c>
      <c r="D34" s="597">
        <v>1.5</v>
      </c>
      <c r="E34" s="600"/>
      <c r="F34" s="601">
        <f>D34*E34</f>
        <v>0</v>
      </c>
    </row>
    <row r="35" spans="1:7">
      <c r="A35" s="219"/>
      <c r="B35" s="220"/>
      <c r="C35" s="228"/>
      <c r="D35" s="597"/>
      <c r="E35" s="598"/>
      <c r="F35" s="599"/>
    </row>
    <row r="36" spans="1:7">
      <c r="A36" s="219"/>
      <c r="B36" s="220"/>
      <c r="C36" s="228"/>
      <c r="D36" s="597"/>
      <c r="E36" s="589"/>
      <c r="F36" s="599"/>
    </row>
    <row r="37" spans="1:7" ht="34.200000000000003">
      <c r="A37" s="219" t="s">
        <v>227</v>
      </c>
      <c r="B37" s="220" t="s">
        <v>228</v>
      </c>
      <c r="C37" s="228" t="s">
        <v>203</v>
      </c>
      <c r="D37" s="597">
        <v>32</v>
      </c>
      <c r="E37" s="605"/>
      <c r="F37" s="601">
        <f>D37*E37</f>
        <v>0</v>
      </c>
    </row>
    <row r="38" spans="1:7">
      <c r="A38" s="219"/>
      <c r="B38" s="220"/>
      <c r="C38" s="228"/>
      <c r="D38" s="597"/>
      <c r="E38" s="589"/>
      <c r="F38" s="601"/>
    </row>
    <row r="39" spans="1:7">
      <c r="A39" s="219"/>
      <c r="B39" s="220"/>
      <c r="C39" s="228"/>
      <c r="D39" s="597"/>
      <c r="E39" s="589"/>
      <c r="F39" s="601"/>
    </row>
    <row r="40" spans="1:7">
      <c r="A40" s="219"/>
      <c r="B40" s="220"/>
      <c r="C40" s="228"/>
      <c r="D40" s="597"/>
      <c r="E40" s="589"/>
      <c r="F40" s="601"/>
    </row>
    <row r="41" spans="1:7">
      <c r="A41" s="219"/>
      <c r="B41" s="220"/>
      <c r="C41" s="228"/>
      <c r="D41" s="597"/>
      <c r="E41" s="589"/>
      <c r="F41" s="601"/>
    </row>
    <row r="42" spans="1:7" ht="45.6">
      <c r="A42" s="219" t="s">
        <v>229</v>
      </c>
      <c r="B42" s="220" t="s">
        <v>230</v>
      </c>
      <c r="C42" s="228" t="s">
        <v>192</v>
      </c>
      <c r="D42" s="597">
        <v>1</v>
      </c>
      <c r="E42" s="605"/>
      <c r="F42" s="601">
        <f>D42*E42</f>
        <v>0</v>
      </c>
    </row>
    <row r="43" spans="1:7">
      <c r="A43" s="219"/>
      <c r="B43" s="220"/>
      <c r="C43" s="228"/>
      <c r="D43" s="597"/>
      <c r="E43" s="589"/>
      <c r="F43" s="599"/>
    </row>
    <row r="44" spans="1:7">
      <c r="A44" s="219" t="s">
        <v>231</v>
      </c>
      <c r="B44" s="220" t="s">
        <v>232</v>
      </c>
      <c r="C44" s="228" t="s">
        <v>136</v>
      </c>
      <c r="D44" s="597">
        <v>1</v>
      </c>
      <c r="E44" s="605"/>
      <c r="F44" s="601">
        <f>D44*E44</f>
        <v>0</v>
      </c>
    </row>
    <row r="45" spans="1:7">
      <c r="A45" s="219"/>
      <c r="B45" s="220"/>
      <c r="C45" s="228"/>
      <c r="D45" s="597"/>
      <c r="E45" s="598"/>
      <c r="F45" s="599"/>
    </row>
    <row r="46" spans="1:7" ht="34.200000000000003">
      <c r="A46" s="219" t="s">
        <v>233</v>
      </c>
      <c r="B46" s="220" t="s">
        <v>234</v>
      </c>
      <c r="C46" s="228" t="s">
        <v>192</v>
      </c>
      <c r="D46" s="597">
        <v>1</v>
      </c>
      <c r="E46" s="600"/>
      <c r="F46" s="601">
        <f>D46*E46</f>
        <v>0</v>
      </c>
    </row>
    <row r="47" spans="1:7">
      <c r="A47" s="217"/>
      <c r="B47" s="209"/>
      <c r="C47" s="210"/>
      <c r="D47" s="597"/>
      <c r="E47" s="598"/>
      <c r="F47" s="599"/>
    </row>
    <row r="48" spans="1:7">
      <c r="A48" s="208"/>
      <c r="B48" s="216" t="s">
        <v>137</v>
      </c>
      <c r="C48" s="213"/>
      <c r="D48" s="606"/>
      <c r="E48" s="607"/>
      <c r="F48" s="608">
        <f>SUM(F13:F47)</f>
        <v>0</v>
      </c>
      <c r="G48" s="204" t="e">
        <f>F48+#REF!</f>
        <v>#REF!</v>
      </c>
    </row>
    <row r="49" spans="1:6">
      <c r="A49" s="211"/>
      <c r="C49" s="212"/>
      <c r="D49" s="591"/>
      <c r="E49" s="592"/>
      <c r="F49" s="593"/>
    </row>
    <row r="50" spans="1:6">
      <c r="A50" s="211"/>
      <c r="C50" s="212"/>
      <c r="D50" s="591"/>
      <c r="E50" s="592"/>
      <c r="F50" s="593"/>
    </row>
    <row r="51" spans="1:6">
      <c r="A51" s="208"/>
      <c r="B51" s="231"/>
      <c r="C51" s="210"/>
      <c r="D51" s="609"/>
      <c r="E51" s="589"/>
      <c r="F51" s="610"/>
    </row>
    <row r="52" spans="1:6">
      <c r="A52" s="208"/>
      <c r="B52" s="231"/>
      <c r="C52" s="210"/>
      <c r="D52" s="609"/>
      <c r="E52" s="589"/>
      <c r="F52" s="610"/>
    </row>
    <row r="53" spans="1:6" ht="12" customHeight="1">
      <c r="B53" s="744" t="s">
        <v>235</v>
      </c>
      <c r="C53" s="744"/>
      <c r="D53" s="611"/>
      <c r="E53" s="612"/>
      <c r="F53" s="612"/>
    </row>
    <row r="54" spans="1:6">
      <c r="B54" s="232"/>
      <c r="D54" s="585"/>
      <c r="E54" s="586"/>
      <c r="F54" s="587"/>
    </row>
    <row r="55" spans="1:6" ht="87" customHeight="1">
      <c r="A55" s="233">
        <v>1</v>
      </c>
      <c r="B55" s="234" t="s">
        <v>236</v>
      </c>
      <c r="C55" s="222"/>
      <c r="D55" s="585"/>
      <c r="E55" s="586"/>
      <c r="F55" s="587"/>
    </row>
    <row r="56" spans="1:6">
      <c r="A56" s="233"/>
      <c r="B56" s="236" t="s">
        <v>237</v>
      </c>
      <c r="C56" s="222"/>
      <c r="D56" s="585"/>
      <c r="E56" s="586"/>
      <c r="F56" s="587"/>
    </row>
    <row r="57" spans="1:6">
      <c r="A57" s="233"/>
      <c r="B57" s="236" t="s">
        <v>238</v>
      </c>
      <c r="C57" s="222"/>
      <c r="D57" s="585"/>
      <c r="E57" s="586"/>
      <c r="F57" s="587"/>
    </row>
    <row r="58" spans="1:6">
      <c r="A58" s="233"/>
      <c r="B58" s="236" t="s">
        <v>239</v>
      </c>
      <c r="C58" s="222"/>
      <c r="D58" s="585"/>
      <c r="E58" s="586"/>
      <c r="F58" s="587"/>
    </row>
    <row r="59" spans="1:6">
      <c r="A59" s="233"/>
      <c r="B59" s="236" t="s">
        <v>240</v>
      </c>
      <c r="C59" s="222" t="s">
        <v>192</v>
      </c>
      <c r="D59" s="585">
        <v>0.4</v>
      </c>
      <c r="E59" s="613"/>
      <c r="F59" s="587">
        <f>D59*E59</f>
        <v>0</v>
      </c>
    </row>
    <row r="60" spans="1:6">
      <c r="A60" s="233"/>
      <c r="B60" s="237"/>
      <c r="C60" s="222"/>
      <c r="D60" s="585"/>
      <c r="E60" s="586"/>
      <c r="F60" s="587"/>
    </row>
    <row r="61" spans="1:6" ht="87.75" customHeight="1">
      <c r="A61" s="233">
        <v>2</v>
      </c>
      <c r="B61" s="234" t="s">
        <v>236</v>
      </c>
      <c r="C61" s="222"/>
      <c r="D61" s="585"/>
      <c r="E61" s="586"/>
      <c r="F61" s="587"/>
    </row>
    <row r="62" spans="1:6">
      <c r="A62" s="233"/>
      <c r="B62" s="236" t="s">
        <v>241</v>
      </c>
      <c r="C62" s="222"/>
      <c r="D62" s="585"/>
      <c r="E62" s="586"/>
      <c r="F62" s="587"/>
    </row>
    <row r="63" spans="1:6">
      <c r="A63" s="233"/>
      <c r="B63" s="236" t="s">
        <v>242</v>
      </c>
      <c r="C63" s="222"/>
      <c r="D63" s="585"/>
      <c r="E63" s="586"/>
      <c r="F63" s="587"/>
    </row>
    <row r="64" spans="1:6">
      <c r="A64" s="233"/>
      <c r="B64" s="236" t="s">
        <v>239</v>
      </c>
      <c r="C64" s="222"/>
      <c r="D64" s="585"/>
      <c r="E64" s="586"/>
      <c r="F64" s="587"/>
    </row>
    <row r="65" spans="1:6">
      <c r="A65" s="233"/>
      <c r="B65" s="236" t="s">
        <v>240</v>
      </c>
      <c r="C65" s="222" t="s">
        <v>192</v>
      </c>
      <c r="D65" s="585">
        <v>0.2</v>
      </c>
      <c r="E65" s="613"/>
      <c r="F65" s="587">
        <f>D65*E65</f>
        <v>0</v>
      </c>
    </row>
    <row r="66" spans="1:6">
      <c r="A66" s="233"/>
      <c r="B66" s="237"/>
      <c r="C66" s="222"/>
      <c r="D66" s="585"/>
      <c r="E66" s="586"/>
      <c r="F66" s="587"/>
    </row>
    <row r="67" spans="1:6">
      <c r="B67" s="234"/>
      <c r="D67" s="585"/>
      <c r="E67" s="586"/>
      <c r="F67" s="587"/>
    </row>
    <row r="68" spans="1:6" ht="68.400000000000006">
      <c r="A68" s="201">
        <v>5</v>
      </c>
      <c r="B68" s="238" t="s">
        <v>243</v>
      </c>
      <c r="D68" s="585"/>
      <c r="E68" s="586"/>
      <c r="F68" s="587"/>
    </row>
    <row r="69" spans="1:6">
      <c r="B69" s="283" t="s">
        <v>302</v>
      </c>
      <c r="D69" s="585"/>
      <c r="E69" s="586"/>
      <c r="F69" s="587"/>
    </row>
    <row r="70" spans="1:6">
      <c r="B70" s="202" t="s">
        <v>244</v>
      </c>
      <c r="C70" s="203" t="s">
        <v>192</v>
      </c>
      <c r="D70" s="585">
        <v>2</v>
      </c>
      <c r="E70" s="613"/>
      <c r="F70" s="587">
        <f>D70*E70</f>
        <v>0</v>
      </c>
    </row>
    <row r="71" spans="1:6">
      <c r="B71" s="202" t="s">
        <v>245</v>
      </c>
      <c r="C71" s="203" t="s">
        <v>192</v>
      </c>
      <c r="D71" s="585">
        <v>1</v>
      </c>
      <c r="E71" s="613"/>
      <c r="F71" s="587">
        <f>D71*E71</f>
        <v>0</v>
      </c>
    </row>
    <row r="72" spans="1:6">
      <c r="D72" s="585"/>
      <c r="E72" s="586"/>
      <c r="F72" s="587"/>
    </row>
    <row r="73" spans="1:6" ht="63.75" customHeight="1">
      <c r="A73" s="201">
        <v>6</v>
      </c>
      <c r="B73" s="234" t="s">
        <v>246</v>
      </c>
      <c r="D73" s="585"/>
      <c r="E73" s="586"/>
      <c r="F73" s="587"/>
    </row>
    <row r="74" spans="1:6">
      <c r="B74" s="282" t="s">
        <v>303</v>
      </c>
      <c r="D74" s="585"/>
      <c r="E74" s="586"/>
      <c r="F74" s="587"/>
    </row>
    <row r="75" spans="1:6">
      <c r="B75" s="202" t="s">
        <v>247</v>
      </c>
      <c r="C75" s="203" t="s">
        <v>136</v>
      </c>
      <c r="D75" s="585">
        <v>2</v>
      </c>
      <c r="E75" s="613"/>
      <c r="F75" s="587">
        <f>D75*E75</f>
        <v>0</v>
      </c>
    </row>
    <row r="76" spans="1:6">
      <c r="B76" s="202" t="s">
        <v>248</v>
      </c>
      <c r="C76" s="203" t="s">
        <v>136</v>
      </c>
      <c r="D76" s="585">
        <v>1</v>
      </c>
      <c r="E76" s="613"/>
      <c r="F76" s="587">
        <f>D76*E76</f>
        <v>0</v>
      </c>
    </row>
    <row r="77" spans="1:6">
      <c r="D77" s="585"/>
      <c r="E77" s="586"/>
      <c r="F77" s="587"/>
    </row>
    <row r="78" spans="1:6" ht="34.200000000000003">
      <c r="A78" s="201">
        <v>8</v>
      </c>
      <c r="B78" s="202" t="s">
        <v>249</v>
      </c>
      <c r="C78" s="203" t="s">
        <v>192</v>
      </c>
      <c r="D78" s="585">
        <v>1</v>
      </c>
      <c r="E78" s="613"/>
      <c r="F78" s="587">
        <f>D78*E78</f>
        <v>0</v>
      </c>
    </row>
    <row r="79" spans="1:6">
      <c r="D79" s="585"/>
      <c r="E79" s="586"/>
      <c r="F79" s="587"/>
    </row>
    <row r="80" spans="1:6">
      <c r="B80" s="239" t="s">
        <v>137</v>
      </c>
      <c r="C80" s="240"/>
      <c r="D80" s="614"/>
      <c r="E80" s="615"/>
      <c r="F80" s="616">
        <f>SUM(F59:F79)</f>
        <v>0</v>
      </c>
    </row>
    <row r="81" spans="2:6">
      <c r="D81" s="585"/>
      <c r="E81" s="586"/>
      <c r="F81" s="587"/>
    </row>
    <row r="82" spans="2:6">
      <c r="D82" s="585"/>
      <c r="E82" s="586"/>
      <c r="F82" s="587"/>
    </row>
    <row r="83" spans="2:6" ht="15.6">
      <c r="B83" s="241" t="s">
        <v>201</v>
      </c>
      <c r="D83" s="585"/>
      <c r="E83" s="586"/>
      <c r="F83" s="587"/>
    </row>
    <row r="84" spans="2:6">
      <c r="D84" s="585"/>
      <c r="E84" s="586"/>
      <c r="F84" s="587"/>
    </row>
    <row r="85" spans="2:6">
      <c r="B85" s="242" t="s">
        <v>251</v>
      </c>
      <c r="C85" s="243"/>
      <c r="D85" s="617"/>
      <c r="E85" s="618"/>
      <c r="F85" s="619">
        <f>F48</f>
        <v>0</v>
      </c>
    </row>
    <row r="86" spans="2:6">
      <c r="B86" s="242"/>
      <c r="C86" s="243"/>
      <c r="D86" s="617"/>
      <c r="E86" s="618"/>
      <c r="F86" s="619"/>
    </row>
    <row r="87" spans="2:6">
      <c r="B87" s="245" t="s">
        <v>252</v>
      </c>
      <c r="C87" s="246"/>
      <c r="D87" s="620"/>
      <c r="E87" s="621"/>
      <c r="F87" s="622">
        <f>F80</f>
        <v>0</v>
      </c>
    </row>
    <row r="88" spans="2:6">
      <c r="D88" s="585"/>
      <c r="E88" s="586"/>
      <c r="F88" s="587"/>
    </row>
    <row r="89" spans="2:6">
      <c r="B89" s="247"/>
      <c r="C89" s="248" t="s">
        <v>137</v>
      </c>
      <c r="D89" s="585"/>
      <c r="E89" s="623"/>
      <c r="F89" s="624">
        <f>SUM(F85:F88)</f>
        <v>0</v>
      </c>
    </row>
    <row r="90" spans="2:6">
      <c r="C90" s="249"/>
      <c r="D90" s="585"/>
      <c r="E90" s="625"/>
      <c r="F90" s="626"/>
    </row>
    <row r="91" spans="2:6">
      <c r="C91" s="248" t="s">
        <v>253</v>
      </c>
      <c r="D91" s="585"/>
      <c r="E91" s="732">
        <f>F89*0.25</f>
        <v>0</v>
      </c>
      <c r="F91" s="732"/>
    </row>
    <row r="92" spans="2:6">
      <c r="C92" s="249"/>
      <c r="D92" s="585"/>
      <c r="E92" s="625"/>
      <c r="F92" s="626"/>
    </row>
    <row r="93" spans="2:6">
      <c r="B93" s="247"/>
      <c r="C93" s="248" t="s">
        <v>254</v>
      </c>
      <c r="D93" s="585"/>
      <c r="E93" s="623"/>
      <c r="F93" s="624">
        <f>SUM(E89:F92)</f>
        <v>0</v>
      </c>
    </row>
    <row r="94" spans="2:6">
      <c r="B94" s="247"/>
    </row>
    <row r="99" spans="2:2">
      <c r="B99" s="232"/>
    </row>
  </sheetData>
  <sheetProtection password="A55C" sheet="1" objects="1" scenarios="1"/>
  <protectedRanges>
    <protectedRange sqref="E1:E1048576" name="Raspon1"/>
  </protectedRanges>
  <mergeCells count="6">
    <mergeCell ref="E91:F91"/>
    <mergeCell ref="D1:F3"/>
    <mergeCell ref="A1:B1"/>
    <mergeCell ref="C1:C2"/>
    <mergeCell ref="A3:C3"/>
    <mergeCell ref="B53:C53"/>
  </mergeCells>
  <pageMargins left="0.98402777777777795" right="0.39374999999999999" top="0.65902777777777799" bottom="0.65902777777777799" header="0.51180555555555496" footer="0.39374999999999999"/>
  <pageSetup paperSize="9" scale="63" orientation="portrait" horizontalDpi="300" verticalDpi="300" r:id="rId1"/>
  <headerFooter>
    <oddFooter>&amp;C&amp;"Times New Roman,Regular"&amp;8Page &amp;P</oddFooter>
  </headerFooter>
  <rowBreaks count="1" manualBreakCount="1">
    <brk id="8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D131"/>
  <sheetViews>
    <sheetView view="pageBreakPreview" zoomScale="120" zoomScaleNormal="100" zoomScaleSheetLayoutView="120" workbookViewId="0">
      <selection activeCell="J17" sqref="J17"/>
    </sheetView>
  </sheetViews>
  <sheetFormatPr defaultColWidth="9" defaultRowHeight="14.4"/>
  <cols>
    <col min="1" max="1" width="4.6640625" style="233" customWidth="1"/>
    <col min="2" max="2" width="45" style="250" customWidth="1"/>
    <col min="3" max="3" width="7.6640625" style="235" customWidth="1"/>
    <col min="4" max="4" width="8.109375" style="362" customWidth="1"/>
    <col min="5" max="5" width="8.5546875" style="358" customWidth="1"/>
    <col min="6" max="6" width="10.33203125" style="359" customWidth="1"/>
    <col min="7" max="250" width="9" style="251"/>
    <col min="251" max="251" width="4.6640625" style="251" customWidth="1"/>
    <col min="252" max="252" width="45" style="251" customWidth="1"/>
    <col min="253" max="255" width="9.109375" style="251" customWidth="1"/>
    <col min="256" max="256" width="10.33203125" style="251" customWidth="1"/>
    <col min="257" max="257" width="9.109375" style="251" customWidth="1"/>
    <col min="258" max="506" width="9" style="251"/>
    <col min="507" max="507" width="4.6640625" style="251" customWidth="1"/>
    <col min="508" max="508" width="45" style="251" customWidth="1"/>
    <col min="509" max="511" width="9.109375" style="251" customWidth="1"/>
    <col min="512" max="512" width="10.33203125" style="251" customWidth="1"/>
    <col min="513" max="513" width="9.109375" style="251" customWidth="1"/>
    <col min="514" max="762" width="9" style="251"/>
    <col min="763" max="763" width="4.6640625" style="251" customWidth="1"/>
    <col min="764" max="764" width="45" style="251" customWidth="1"/>
    <col min="765" max="767" width="9.109375" style="251" customWidth="1"/>
    <col min="768" max="768" width="10.33203125" style="251" customWidth="1"/>
    <col min="769" max="769" width="9.109375" style="251" customWidth="1"/>
    <col min="770" max="1018" width="9" style="251"/>
  </cols>
  <sheetData>
    <row r="1" spans="1:6" s="252" customFormat="1" ht="12" customHeight="1">
      <c r="A1" s="740" t="s">
        <v>204</v>
      </c>
      <c r="B1" s="755"/>
      <c r="C1" s="741" t="s">
        <v>205</v>
      </c>
      <c r="D1" s="747" t="s">
        <v>310</v>
      </c>
      <c r="E1" s="748"/>
      <c r="F1" s="749"/>
    </row>
    <row r="2" spans="1:6" s="252" customFormat="1" ht="15" customHeight="1">
      <c r="A2" s="205" t="s">
        <v>206</v>
      </c>
      <c r="B2" s="206"/>
      <c r="C2" s="756"/>
      <c r="D2" s="750"/>
      <c r="E2" s="750"/>
      <c r="F2" s="751"/>
    </row>
    <row r="3" spans="1:6" s="252" customFormat="1" ht="15" customHeight="1" thickBot="1">
      <c r="A3" s="743" t="s">
        <v>207</v>
      </c>
      <c r="B3" s="757"/>
      <c r="C3" s="757"/>
      <c r="D3" s="752"/>
      <c r="E3" s="752"/>
      <c r="F3" s="753"/>
    </row>
    <row r="4" spans="1:6" s="252" customFormat="1" ht="11.4">
      <c r="B4" s="250"/>
      <c r="C4" s="253"/>
      <c r="D4" s="627"/>
      <c r="E4" s="628"/>
      <c r="F4" s="628"/>
    </row>
    <row r="5" spans="1:6" s="252" customFormat="1" ht="11.4">
      <c r="B5" s="250"/>
      <c r="C5" s="253"/>
      <c r="D5" s="627"/>
      <c r="E5" s="628"/>
      <c r="F5" s="628"/>
    </row>
    <row r="6" spans="1:6" s="252" customFormat="1" ht="22.8">
      <c r="A6" s="252" t="s">
        <v>208</v>
      </c>
      <c r="B6" s="250" t="s">
        <v>255</v>
      </c>
      <c r="C6" s="253" t="s">
        <v>210</v>
      </c>
      <c r="D6" s="627" t="s">
        <v>130</v>
      </c>
      <c r="E6" s="628" t="s">
        <v>131</v>
      </c>
      <c r="F6" s="628" t="s">
        <v>311</v>
      </c>
    </row>
    <row r="7" spans="1:6" s="252" customFormat="1" ht="11.4">
      <c r="B7" s="250"/>
      <c r="C7" s="253"/>
      <c r="D7" s="627"/>
      <c r="E7" s="628"/>
      <c r="F7" s="628"/>
    </row>
    <row r="8" spans="1:6" s="252" customFormat="1" ht="12" customHeight="1">
      <c r="A8" s="217"/>
      <c r="B8" s="758" t="s">
        <v>250</v>
      </c>
      <c r="C8" s="759"/>
      <c r="D8" s="629"/>
      <c r="E8" s="630"/>
      <c r="F8" s="630"/>
    </row>
    <row r="9" spans="1:6" s="252" customFormat="1" ht="12">
      <c r="A9" s="217"/>
      <c r="B9" s="254"/>
      <c r="C9" s="228"/>
      <c r="D9" s="631"/>
      <c r="E9" s="632"/>
      <c r="F9" s="633"/>
    </row>
    <row r="10" spans="1:6" s="252" customFormat="1" ht="11.4">
      <c r="A10" s="217"/>
      <c r="B10" s="215"/>
      <c r="C10" s="228"/>
      <c r="D10" s="631"/>
      <c r="E10" s="632"/>
      <c r="F10" s="633"/>
    </row>
    <row r="11" spans="1:6" s="252" customFormat="1" ht="11.4">
      <c r="A11" s="217"/>
      <c r="B11" s="255" t="s">
        <v>256</v>
      </c>
      <c r="C11" s="228"/>
      <c r="D11" s="631"/>
      <c r="E11" s="632"/>
      <c r="F11" s="633"/>
    </row>
    <row r="12" spans="1:6" s="235" customFormat="1" ht="11.4">
      <c r="A12" s="217"/>
      <c r="B12" s="215"/>
      <c r="C12" s="228"/>
      <c r="D12" s="631"/>
      <c r="E12" s="632"/>
      <c r="F12" s="633"/>
    </row>
    <row r="13" spans="1:6" ht="68.400000000000006">
      <c r="A13" s="217">
        <v>3</v>
      </c>
      <c r="B13" s="215" t="s">
        <v>257</v>
      </c>
      <c r="C13" s="228" t="s">
        <v>258</v>
      </c>
      <c r="D13" s="631">
        <v>28</v>
      </c>
      <c r="E13" s="634"/>
      <c r="F13" s="633">
        <f>D13*E13</f>
        <v>0</v>
      </c>
    </row>
    <row r="14" spans="1:6" s="235" customFormat="1" ht="11.4">
      <c r="A14" s="217"/>
      <c r="B14" s="215"/>
      <c r="C14" s="228"/>
      <c r="D14" s="631"/>
      <c r="E14" s="632"/>
      <c r="F14" s="633"/>
    </row>
    <row r="15" spans="1:6" ht="68.400000000000006">
      <c r="A15" s="217">
        <v>4</v>
      </c>
      <c r="B15" s="215" t="s">
        <v>259</v>
      </c>
      <c r="C15" s="228" t="s">
        <v>258</v>
      </c>
      <c r="D15" s="631">
        <v>5</v>
      </c>
      <c r="E15" s="634"/>
      <c r="F15" s="633">
        <f>D15*E15</f>
        <v>0</v>
      </c>
    </row>
    <row r="16" spans="1:6" s="235" customFormat="1" ht="11.4">
      <c r="A16" s="217"/>
      <c r="B16" s="215"/>
      <c r="C16" s="228"/>
      <c r="D16" s="631"/>
      <c r="E16" s="632"/>
      <c r="F16" s="633"/>
    </row>
    <row r="17" spans="1:6" ht="57">
      <c r="A17" s="217">
        <v>5</v>
      </c>
      <c r="B17" s="215" t="s">
        <v>260</v>
      </c>
      <c r="C17" s="228" t="s">
        <v>258</v>
      </c>
      <c r="D17" s="631">
        <v>4</v>
      </c>
      <c r="E17" s="634"/>
      <c r="F17" s="633">
        <f>D17*E17</f>
        <v>0</v>
      </c>
    </row>
    <row r="18" spans="1:6" s="235" customFormat="1" ht="11.4">
      <c r="A18" s="217"/>
      <c r="B18" s="215"/>
      <c r="C18" s="228"/>
      <c r="D18" s="631"/>
      <c r="E18" s="632"/>
      <c r="F18" s="633"/>
    </row>
    <row r="19" spans="1:6" s="235" customFormat="1" ht="57">
      <c r="A19" s="217">
        <v>6</v>
      </c>
      <c r="B19" s="215" t="s">
        <v>261</v>
      </c>
      <c r="C19" s="228" t="s">
        <v>258</v>
      </c>
      <c r="D19" s="631">
        <v>3</v>
      </c>
      <c r="E19" s="634"/>
      <c r="F19" s="633">
        <f>D19*E19</f>
        <v>0</v>
      </c>
    </row>
    <row r="20" spans="1:6" s="235" customFormat="1" ht="11.4">
      <c r="A20" s="217"/>
      <c r="B20" s="215"/>
      <c r="C20" s="228"/>
      <c r="D20" s="631"/>
      <c r="E20" s="632"/>
      <c r="F20" s="633"/>
    </row>
    <row r="21" spans="1:6" s="235" customFormat="1" ht="57">
      <c r="A21" s="217">
        <v>7</v>
      </c>
      <c r="B21" s="215" t="s">
        <v>262</v>
      </c>
      <c r="C21" s="228" t="s">
        <v>258</v>
      </c>
      <c r="D21" s="631">
        <v>35</v>
      </c>
      <c r="E21" s="634"/>
      <c r="F21" s="633">
        <f>D21*E21</f>
        <v>0</v>
      </c>
    </row>
    <row r="22" spans="1:6" s="235" customFormat="1" ht="11.4">
      <c r="A22" s="217"/>
      <c r="B22" s="215"/>
      <c r="C22" s="228"/>
      <c r="D22" s="631"/>
      <c r="E22" s="632"/>
      <c r="F22" s="633"/>
    </row>
    <row r="23" spans="1:6" s="235" customFormat="1" ht="57">
      <c r="A23" s="217">
        <v>8</v>
      </c>
      <c r="B23" s="215" t="s">
        <v>263</v>
      </c>
      <c r="C23" s="228" t="s">
        <v>258</v>
      </c>
      <c r="D23" s="631">
        <v>3</v>
      </c>
      <c r="E23" s="634"/>
      <c r="F23" s="633">
        <f>D23*E23</f>
        <v>0</v>
      </c>
    </row>
    <row r="24" spans="1:6" s="235" customFormat="1" ht="11.4">
      <c r="A24" s="217"/>
      <c r="B24" s="215"/>
      <c r="C24" s="228"/>
      <c r="D24" s="631"/>
      <c r="E24" s="632"/>
      <c r="F24" s="633"/>
    </row>
    <row r="25" spans="1:6" s="235" customFormat="1" ht="45.6">
      <c r="A25" s="217">
        <v>9</v>
      </c>
      <c r="B25" s="215" t="s">
        <v>264</v>
      </c>
      <c r="C25" s="228" t="s">
        <v>192</v>
      </c>
      <c r="D25" s="631">
        <v>1</v>
      </c>
      <c r="E25" s="634"/>
      <c r="F25" s="633">
        <f>D25*E25</f>
        <v>0</v>
      </c>
    </row>
    <row r="26" spans="1:6">
      <c r="A26" s="217"/>
      <c r="B26" s="215"/>
      <c r="C26" s="228"/>
      <c r="D26" s="631"/>
      <c r="E26" s="632"/>
      <c r="F26" s="633"/>
    </row>
    <row r="27" spans="1:6" s="235" customFormat="1" ht="12">
      <c r="A27" s="217"/>
      <c r="B27" s="256" t="s">
        <v>137</v>
      </c>
      <c r="C27" s="257"/>
      <c r="D27" s="635"/>
      <c r="E27" s="636"/>
      <c r="F27" s="637">
        <f>SUM(F13:F25)</f>
        <v>0</v>
      </c>
    </row>
    <row r="28" spans="1:6">
      <c r="A28" s="217"/>
      <c r="B28" s="215"/>
      <c r="C28" s="228"/>
      <c r="D28" s="631"/>
      <c r="E28" s="632"/>
      <c r="F28" s="633"/>
    </row>
    <row r="29" spans="1:6">
      <c r="A29" s="217"/>
      <c r="B29" s="215"/>
      <c r="C29" s="228"/>
      <c r="D29" s="631"/>
      <c r="E29" s="632"/>
      <c r="F29" s="633"/>
    </row>
    <row r="30" spans="1:6" s="235" customFormat="1" ht="11.4">
      <c r="A30" s="217"/>
      <c r="B30" s="255" t="s">
        <v>265</v>
      </c>
      <c r="C30" s="228"/>
      <c r="D30" s="631"/>
      <c r="E30" s="632"/>
      <c r="F30" s="633"/>
    </row>
    <row r="31" spans="1:6">
      <c r="A31" s="217"/>
      <c r="B31" s="215"/>
      <c r="C31" s="228"/>
      <c r="D31" s="631"/>
      <c r="E31" s="632"/>
      <c r="F31" s="633"/>
    </row>
    <row r="32" spans="1:6" s="235" customFormat="1" ht="102.6">
      <c r="A32" s="217">
        <v>10</v>
      </c>
      <c r="B32" s="209" t="s">
        <v>266</v>
      </c>
      <c r="C32" s="228" t="s">
        <v>192</v>
      </c>
      <c r="D32" s="631">
        <v>1</v>
      </c>
      <c r="E32" s="634"/>
      <c r="F32" s="633">
        <f>D32*E32</f>
        <v>0</v>
      </c>
    </row>
    <row r="33" spans="1:6">
      <c r="A33" s="217"/>
      <c r="B33" s="215"/>
      <c r="C33" s="228"/>
      <c r="D33" s="631"/>
      <c r="E33" s="632"/>
      <c r="F33" s="633"/>
    </row>
    <row r="34" spans="1:6" s="235" customFormat="1" ht="45.6">
      <c r="A34" s="217">
        <v>11</v>
      </c>
      <c r="B34" s="215" t="s">
        <v>267</v>
      </c>
      <c r="C34" s="228" t="s">
        <v>203</v>
      </c>
      <c r="D34" s="631">
        <v>30</v>
      </c>
      <c r="E34" s="634"/>
      <c r="F34" s="633">
        <f>D34*E34</f>
        <v>0</v>
      </c>
    </row>
    <row r="35" spans="1:6">
      <c r="A35" s="217"/>
      <c r="B35" s="215"/>
      <c r="C35" s="228"/>
      <c r="D35" s="631"/>
      <c r="E35" s="632"/>
      <c r="F35" s="633"/>
    </row>
    <row r="36" spans="1:6" s="235" customFormat="1" ht="45.6">
      <c r="A36" s="217">
        <v>12</v>
      </c>
      <c r="B36" s="215" t="s">
        <v>268</v>
      </c>
      <c r="C36" s="228" t="s">
        <v>192</v>
      </c>
      <c r="D36" s="631">
        <v>1</v>
      </c>
      <c r="E36" s="634"/>
      <c r="F36" s="633">
        <f>D36*E36</f>
        <v>0</v>
      </c>
    </row>
    <row r="37" spans="1:6">
      <c r="A37" s="217"/>
      <c r="B37" s="215"/>
      <c r="C37" s="228"/>
      <c r="D37" s="631"/>
      <c r="E37" s="632"/>
      <c r="F37" s="633"/>
    </row>
    <row r="38" spans="1:6" s="235" customFormat="1" ht="11.4">
      <c r="A38" s="217"/>
      <c r="B38" s="215"/>
      <c r="C38" s="228"/>
      <c r="D38" s="631"/>
      <c r="E38" s="632"/>
      <c r="F38" s="633"/>
    </row>
    <row r="39" spans="1:6" s="235" customFormat="1" ht="12">
      <c r="A39" s="217"/>
      <c r="B39" s="256" t="s">
        <v>137</v>
      </c>
      <c r="C39" s="257"/>
      <c r="D39" s="635"/>
      <c r="E39" s="636"/>
      <c r="F39" s="638">
        <f>SUM(F32:F36)</f>
        <v>0</v>
      </c>
    </row>
    <row r="40" spans="1:6">
      <c r="A40" s="252"/>
      <c r="C40" s="253"/>
      <c r="D40" s="627"/>
      <c r="E40" s="628"/>
      <c r="F40" s="628"/>
    </row>
    <row r="41" spans="1:6">
      <c r="A41" s="252"/>
      <c r="C41" s="253"/>
      <c r="D41" s="627"/>
      <c r="E41" s="628"/>
      <c r="F41" s="628"/>
    </row>
    <row r="42" spans="1:6">
      <c r="A42" s="252"/>
      <c r="C42" s="253"/>
      <c r="D42" s="627"/>
      <c r="E42" s="628"/>
      <c r="F42" s="628"/>
    </row>
    <row r="43" spans="1:6">
      <c r="A43" s="252"/>
      <c r="C43" s="253"/>
      <c r="D43" s="627"/>
      <c r="E43" s="628"/>
      <c r="F43" s="628"/>
    </row>
    <row r="44" spans="1:6">
      <c r="A44" s="252"/>
      <c r="C44" s="253"/>
      <c r="D44" s="627"/>
      <c r="E44" s="628"/>
      <c r="F44" s="628"/>
    </row>
    <row r="45" spans="1:6">
      <c r="A45" s="252"/>
      <c r="C45" s="253"/>
      <c r="D45" s="627"/>
      <c r="E45" s="628"/>
      <c r="F45" s="628"/>
    </row>
    <row r="46" spans="1:6">
      <c r="A46" s="252"/>
      <c r="C46" s="253"/>
      <c r="D46" s="627"/>
      <c r="E46" s="628"/>
      <c r="F46" s="628"/>
    </row>
    <row r="47" spans="1:6">
      <c r="A47" s="252"/>
      <c r="C47" s="253"/>
      <c r="D47" s="627"/>
      <c r="E47" s="628"/>
      <c r="F47" s="628"/>
    </row>
    <row r="48" spans="1:6">
      <c r="A48" s="252"/>
      <c r="C48" s="253"/>
      <c r="D48" s="627"/>
      <c r="E48" s="628"/>
      <c r="F48" s="628"/>
    </row>
    <row r="49" spans="1:6">
      <c r="A49" s="252"/>
      <c r="C49" s="253"/>
      <c r="D49" s="627"/>
      <c r="E49" s="628"/>
      <c r="F49" s="628"/>
    </row>
    <row r="50" spans="1:6">
      <c r="A50" s="252"/>
      <c r="C50" s="253"/>
      <c r="D50" s="627"/>
      <c r="E50" s="628"/>
      <c r="F50" s="628"/>
    </row>
    <row r="51" spans="1:6">
      <c r="A51" s="252"/>
      <c r="C51" s="253"/>
      <c r="D51" s="627"/>
      <c r="E51" s="628"/>
      <c r="F51" s="628"/>
    </row>
    <row r="52" spans="1:6" ht="12" customHeight="1">
      <c r="A52" s="252"/>
      <c r="B52" s="760" t="s">
        <v>269</v>
      </c>
      <c r="C52" s="761"/>
      <c r="D52" s="639"/>
      <c r="E52" s="640"/>
      <c r="F52" s="640"/>
    </row>
    <row r="53" spans="1:6">
      <c r="A53" s="252"/>
      <c r="B53" s="284"/>
      <c r="C53" s="284"/>
      <c r="D53" s="641"/>
      <c r="E53" s="642"/>
      <c r="F53" s="642"/>
    </row>
    <row r="54" spans="1:6">
      <c r="A54" s="217"/>
      <c r="B54" s="255" t="s">
        <v>270</v>
      </c>
      <c r="C54" s="228"/>
      <c r="D54" s="643"/>
      <c r="E54" s="632"/>
      <c r="F54" s="633"/>
    </row>
    <row r="55" spans="1:6">
      <c r="A55" s="217"/>
      <c r="B55" s="215"/>
      <c r="C55" s="228"/>
      <c r="D55" s="643"/>
      <c r="E55" s="632"/>
      <c r="F55" s="633"/>
    </row>
    <row r="56" spans="1:6">
      <c r="A56" s="217"/>
      <c r="B56" s="215"/>
      <c r="C56" s="228"/>
      <c r="D56" s="643"/>
      <c r="E56" s="632"/>
      <c r="F56" s="633"/>
    </row>
    <row r="57" spans="1:6" ht="75.75" customHeight="1">
      <c r="A57" s="217">
        <v>3</v>
      </c>
      <c r="B57" s="209" t="s">
        <v>271</v>
      </c>
      <c r="C57" s="228"/>
      <c r="D57" s="643"/>
      <c r="E57" s="632"/>
      <c r="F57" s="633"/>
    </row>
    <row r="58" spans="1:6">
      <c r="A58" s="217"/>
      <c r="B58" s="215"/>
      <c r="C58" s="228"/>
      <c r="D58" s="643"/>
      <c r="E58" s="632"/>
      <c r="F58" s="633"/>
    </row>
    <row r="59" spans="1:6">
      <c r="A59" s="217"/>
      <c r="B59" s="215" t="s">
        <v>272</v>
      </c>
      <c r="C59" s="228" t="s">
        <v>136</v>
      </c>
      <c r="D59" s="643">
        <v>0.4</v>
      </c>
      <c r="E59" s="634"/>
      <c r="F59" s="633">
        <f>D59*E59</f>
        <v>0</v>
      </c>
    </row>
    <row r="60" spans="1:6">
      <c r="A60" s="217"/>
      <c r="B60" s="215"/>
      <c r="C60" s="228"/>
      <c r="D60" s="643"/>
      <c r="E60" s="632"/>
      <c r="F60" s="633"/>
    </row>
    <row r="61" spans="1:6" ht="34.200000000000003">
      <c r="A61" s="217">
        <v>4</v>
      </c>
      <c r="B61" s="215" t="s">
        <v>273</v>
      </c>
      <c r="C61" s="228" t="s">
        <v>192</v>
      </c>
      <c r="D61" s="643">
        <v>1</v>
      </c>
      <c r="E61" s="634"/>
      <c r="F61" s="633">
        <f>D61*E61</f>
        <v>0</v>
      </c>
    </row>
    <row r="62" spans="1:6">
      <c r="A62" s="217"/>
      <c r="B62" s="215"/>
      <c r="C62" s="228"/>
      <c r="D62" s="643"/>
      <c r="E62" s="632"/>
      <c r="F62" s="633"/>
    </row>
    <row r="63" spans="1:6" ht="52.5" customHeight="1">
      <c r="A63" s="217">
        <v>5</v>
      </c>
      <c r="B63" s="215" t="s">
        <v>274</v>
      </c>
      <c r="C63" s="228" t="s">
        <v>192</v>
      </c>
      <c r="D63" s="643">
        <v>1</v>
      </c>
      <c r="E63" s="634"/>
      <c r="F63" s="633">
        <f>D63*E63</f>
        <v>0</v>
      </c>
    </row>
    <row r="64" spans="1:6">
      <c r="A64" s="217"/>
      <c r="B64" s="215"/>
      <c r="C64" s="228"/>
      <c r="D64" s="643"/>
      <c r="E64" s="632"/>
      <c r="F64" s="633"/>
    </row>
    <row r="65" spans="1:6" ht="51" customHeight="1">
      <c r="A65" s="217">
        <v>6</v>
      </c>
      <c r="B65" s="215" t="s">
        <v>275</v>
      </c>
      <c r="C65" s="228" t="s">
        <v>192</v>
      </c>
      <c r="D65" s="643">
        <v>1</v>
      </c>
      <c r="E65" s="634"/>
      <c r="F65" s="633">
        <f>D65*E65</f>
        <v>0</v>
      </c>
    </row>
    <row r="66" spans="1:6">
      <c r="A66" s="217"/>
      <c r="B66" s="215"/>
      <c r="C66" s="228"/>
      <c r="D66" s="643"/>
      <c r="E66" s="632"/>
      <c r="F66" s="633"/>
    </row>
    <row r="67" spans="1:6" ht="34.200000000000003">
      <c r="A67" s="217">
        <v>7</v>
      </c>
      <c r="B67" s="215" t="s">
        <v>276</v>
      </c>
      <c r="C67" s="228" t="s">
        <v>192</v>
      </c>
      <c r="D67" s="643">
        <v>1</v>
      </c>
      <c r="E67" s="634"/>
      <c r="F67" s="633">
        <f>D67*E67</f>
        <v>0</v>
      </c>
    </row>
    <row r="68" spans="1:6">
      <c r="A68" s="217"/>
      <c r="B68" s="215"/>
      <c r="C68" s="228"/>
      <c r="D68" s="643"/>
      <c r="E68" s="632"/>
      <c r="F68" s="633"/>
    </row>
    <row r="69" spans="1:6">
      <c r="A69" s="217"/>
      <c r="B69" s="258" t="s">
        <v>137</v>
      </c>
      <c r="C69" s="257"/>
      <c r="D69" s="644"/>
      <c r="E69" s="636"/>
      <c r="F69" s="637">
        <f>SUM(F56:F67)</f>
        <v>0</v>
      </c>
    </row>
    <row r="70" spans="1:6">
      <c r="A70" s="252"/>
      <c r="C70" s="253"/>
      <c r="D70" s="627"/>
      <c r="E70" s="628"/>
      <c r="F70" s="628"/>
    </row>
    <row r="71" spans="1:6">
      <c r="A71" s="252"/>
      <c r="C71" s="253"/>
      <c r="D71" s="627"/>
      <c r="E71" s="628"/>
      <c r="F71" s="628"/>
    </row>
    <row r="72" spans="1:6">
      <c r="A72" s="217"/>
      <c r="B72" s="255" t="s">
        <v>277</v>
      </c>
      <c r="C72" s="228"/>
      <c r="D72" s="643"/>
      <c r="E72" s="632"/>
      <c r="F72" s="633"/>
    </row>
    <row r="73" spans="1:6">
      <c r="A73" s="217"/>
      <c r="B73" s="259"/>
      <c r="C73" s="228"/>
      <c r="D73" s="643"/>
      <c r="E73" s="632"/>
      <c r="F73" s="633"/>
    </row>
    <row r="74" spans="1:6">
      <c r="A74" s="260"/>
      <c r="B74" s="215"/>
      <c r="C74" s="229"/>
      <c r="D74" s="645"/>
      <c r="E74" s="646"/>
      <c r="F74" s="647"/>
    </row>
    <row r="75" spans="1:6" ht="57">
      <c r="A75" s="260">
        <v>5</v>
      </c>
      <c r="B75" s="215" t="s">
        <v>278</v>
      </c>
      <c r="C75" s="228" t="s">
        <v>192</v>
      </c>
      <c r="D75" s="645">
        <v>1</v>
      </c>
      <c r="E75" s="648"/>
      <c r="F75" s="633">
        <f>D75*E75</f>
        <v>0</v>
      </c>
    </row>
    <row r="76" spans="1:6">
      <c r="A76" s="217"/>
      <c r="B76" s="215"/>
      <c r="C76" s="228"/>
      <c r="D76" s="643"/>
      <c r="E76" s="632"/>
      <c r="F76" s="633"/>
    </row>
    <row r="77" spans="1:6">
      <c r="A77" s="217"/>
      <c r="B77" s="261" t="s">
        <v>137</v>
      </c>
      <c r="C77" s="257"/>
      <c r="D77" s="644"/>
      <c r="E77" s="636"/>
      <c r="F77" s="637">
        <f>SUM(F74:F75)</f>
        <v>0</v>
      </c>
    </row>
    <row r="78" spans="1:6">
      <c r="A78" s="252"/>
      <c r="C78" s="253"/>
      <c r="D78" s="627"/>
      <c r="E78" s="628"/>
      <c r="F78" s="628"/>
    </row>
    <row r="79" spans="1:6">
      <c r="A79" s="252"/>
      <c r="C79" s="253"/>
      <c r="D79" s="627"/>
      <c r="E79" s="628"/>
      <c r="F79" s="628"/>
    </row>
    <row r="80" spans="1:6">
      <c r="A80" s="252"/>
      <c r="C80" s="253"/>
      <c r="D80" s="627"/>
      <c r="E80" s="628"/>
      <c r="F80" s="628"/>
    </row>
    <row r="81" spans="1:6">
      <c r="B81" s="262" t="s">
        <v>279</v>
      </c>
      <c r="C81" s="263"/>
      <c r="D81" s="649"/>
      <c r="E81" s="650"/>
      <c r="F81" s="651"/>
    </row>
    <row r="82" spans="1:6">
      <c r="D82" s="652"/>
      <c r="E82" s="653"/>
      <c r="F82" s="654"/>
    </row>
    <row r="83" spans="1:6" ht="79.8">
      <c r="A83" s="233">
        <v>1</v>
      </c>
      <c r="B83" s="250" t="s">
        <v>280</v>
      </c>
      <c r="D83" s="652"/>
      <c r="E83" s="653"/>
      <c r="F83" s="654"/>
    </row>
    <row r="84" spans="1:6">
      <c r="B84" s="250" t="s">
        <v>281</v>
      </c>
      <c r="C84" s="235" t="s">
        <v>192</v>
      </c>
      <c r="D84" s="652">
        <v>0.4</v>
      </c>
      <c r="E84" s="655"/>
      <c r="F84" s="654">
        <f>D84*E84</f>
        <v>0</v>
      </c>
    </row>
    <row r="85" spans="1:6">
      <c r="D85" s="652"/>
      <c r="E85" s="653"/>
      <c r="F85" s="654"/>
    </row>
    <row r="86" spans="1:6" ht="22.8">
      <c r="A86" s="233">
        <v>2</v>
      </c>
      <c r="B86" s="250" t="s">
        <v>282</v>
      </c>
      <c r="D86" s="652"/>
      <c r="E86" s="653"/>
      <c r="F86" s="653"/>
    </row>
    <row r="87" spans="1:6" ht="57">
      <c r="B87" s="278" t="s">
        <v>283</v>
      </c>
      <c r="D87" s="652"/>
      <c r="E87" s="653"/>
      <c r="F87" s="653"/>
    </row>
    <row r="88" spans="1:6">
      <c r="B88" s="264" t="s">
        <v>284</v>
      </c>
      <c r="D88" s="652"/>
      <c r="E88" s="653"/>
      <c r="F88" s="653"/>
    </row>
    <row r="89" spans="1:6">
      <c r="B89" s="264" t="s">
        <v>285</v>
      </c>
      <c r="C89" s="235" t="s">
        <v>192</v>
      </c>
      <c r="D89" s="652">
        <v>0.4</v>
      </c>
      <c r="E89" s="655"/>
      <c r="F89" s="654">
        <f>D89*E89</f>
        <v>0</v>
      </c>
    </row>
    <row r="90" spans="1:6">
      <c r="B90" s="264"/>
      <c r="D90" s="652"/>
      <c r="E90" s="653"/>
      <c r="F90" s="654"/>
    </row>
    <row r="91" spans="1:6" ht="88.5" customHeight="1">
      <c r="A91" s="233">
        <v>3</v>
      </c>
      <c r="B91" s="250" t="s">
        <v>286</v>
      </c>
      <c r="C91" s="222" t="s">
        <v>192</v>
      </c>
      <c r="D91" s="652">
        <v>0.2</v>
      </c>
      <c r="E91" s="655"/>
      <c r="F91" s="654">
        <f>D91*E91</f>
        <v>0</v>
      </c>
    </row>
    <row r="92" spans="1:6">
      <c r="B92" s="264"/>
      <c r="D92" s="652"/>
      <c r="E92" s="653"/>
      <c r="F92" s="654"/>
    </row>
    <row r="93" spans="1:6" ht="112.5" customHeight="1">
      <c r="A93" s="233">
        <v>4</v>
      </c>
      <c r="B93" s="250" t="s">
        <v>287</v>
      </c>
      <c r="C93" s="235" t="s">
        <v>192</v>
      </c>
      <c r="D93" s="652">
        <v>0.4</v>
      </c>
      <c r="E93" s="655"/>
      <c r="F93" s="654">
        <f>D93*E93</f>
        <v>0</v>
      </c>
    </row>
    <row r="94" spans="1:6">
      <c r="D94" s="652"/>
      <c r="E94" s="653"/>
      <c r="F94" s="654"/>
    </row>
    <row r="95" spans="1:6" ht="34.200000000000003">
      <c r="A95" s="233">
        <v>5</v>
      </c>
      <c r="B95" s="250" t="s">
        <v>288</v>
      </c>
      <c r="C95" s="235" t="s">
        <v>192</v>
      </c>
      <c r="D95" s="652">
        <v>0.4</v>
      </c>
      <c r="E95" s="655"/>
      <c r="F95" s="654">
        <f>D95*E95</f>
        <v>0</v>
      </c>
    </row>
    <row r="96" spans="1:6">
      <c r="D96" s="652"/>
      <c r="E96" s="653"/>
      <c r="F96" s="654"/>
    </row>
    <row r="97" spans="1:6" ht="34.200000000000003">
      <c r="A97" s="233">
        <v>8</v>
      </c>
      <c r="B97" s="250" t="s">
        <v>289</v>
      </c>
      <c r="D97" s="652"/>
      <c r="E97" s="653"/>
      <c r="F97" s="654"/>
    </row>
    <row r="98" spans="1:6">
      <c r="B98" s="250" t="s">
        <v>290</v>
      </c>
      <c r="C98" s="235" t="s">
        <v>192</v>
      </c>
      <c r="D98" s="652">
        <v>0.4</v>
      </c>
      <c r="E98" s="655"/>
      <c r="F98" s="654">
        <f>D98*E98</f>
        <v>0</v>
      </c>
    </row>
    <row r="99" spans="1:6">
      <c r="D99" s="652"/>
      <c r="E99" s="653"/>
      <c r="F99" s="654"/>
    </row>
    <row r="100" spans="1:6" ht="22.8">
      <c r="A100" s="233">
        <v>9</v>
      </c>
      <c r="B100" s="250" t="s">
        <v>291</v>
      </c>
      <c r="C100" s="235" t="s">
        <v>192</v>
      </c>
      <c r="D100" s="652">
        <v>0.4</v>
      </c>
      <c r="E100" s="655"/>
      <c r="F100" s="654">
        <f>D100*E100</f>
        <v>0</v>
      </c>
    </row>
    <row r="101" spans="1:6">
      <c r="D101" s="652"/>
      <c r="E101" s="653"/>
      <c r="F101" s="654"/>
    </row>
    <row r="102" spans="1:6" ht="34.200000000000003">
      <c r="A102" s="233">
        <v>10</v>
      </c>
      <c r="B102" s="250" t="s">
        <v>292</v>
      </c>
      <c r="C102" s="235" t="s">
        <v>192</v>
      </c>
      <c r="D102" s="652">
        <v>0.4</v>
      </c>
      <c r="E102" s="655"/>
      <c r="F102" s="654">
        <f>D102*E102</f>
        <v>0</v>
      </c>
    </row>
    <row r="103" spans="1:6">
      <c r="D103" s="652"/>
      <c r="E103" s="653"/>
      <c r="F103" s="654"/>
    </row>
    <row r="104" spans="1:6" ht="45.6">
      <c r="A104" s="233">
        <v>11</v>
      </c>
      <c r="B104" s="250" t="s">
        <v>293</v>
      </c>
      <c r="C104" s="235" t="s">
        <v>192</v>
      </c>
      <c r="D104" s="652">
        <v>0.2</v>
      </c>
      <c r="E104" s="655"/>
      <c r="F104" s="654">
        <f>D104*E104</f>
        <v>0</v>
      </c>
    </row>
    <row r="105" spans="1:6">
      <c r="D105" s="652"/>
      <c r="E105" s="653"/>
      <c r="F105" s="654"/>
    </row>
    <row r="106" spans="1:6">
      <c r="B106" s="262" t="s">
        <v>137</v>
      </c>
      <c r="C106" s="263"/>
      <c r="D106" s="656"/>
      <c r="E106" s="657"/>
      <c r="F106" s="658">
        <f>SUM(F84:F104)</f>
        <v>0</v>
      </c>
    </row>
    <row r="107" spans="1:6">
      <c r="D107" s="652"/>
      <c r="E107" s="653"/>
      <c r="F107" s="654"/>
    </row>
    <row r="108" spans="1:6">
      <c r="D108" s="652"/>
      <c r="E108" s="653"/>
      <c r="F108" s="654"/>
    </row>
    <row r="109" spans="1:6">
      <c r="D109" s="652"/>
      <c r="E109" s="653"/>
      <c r="F109" s="654"/>
    </row>
    <row r="110" spans="1:6" ht="15.6">
      <c r="B110" s="265" t="s">
        <v>201</v>
      </c>
      <c r="D110" s="652"/>
      <c r="E110" s="653"/>
      <c r="F110" s="654"/>
    </row>
    <row r="111" spans="1:6">
      <c r="D111" s="652"/>
      <c r="E111" s="653"/>
      <c r="F111" s="654"/>
    </row>
    <row r="112" spans="1:6">
      <c r="B112" s="266" t="s">
        <v>250</v>
      </c>
      <c r="D112" s="652"/>
      <c r="E112" s="653"/>
      <c r="F112" s="654"/>
    </row>
    <row r="113" spans="2:6">
      <c r="D113" s="652"/>
      <c r="E113" s="653"/>
      <c r="F113" s="654"/>
    </row>
    <row r="114" spans="2:6">
      <c r="B114" s="250" t="s">
        <v>294</v>
      </c>
      <c r="D114" s="652"/>
      <c r="E114" s="656"/>
      <c r="F114" s="659">
        <f>F27</f>
        <v>0</v>
      </c>
    </row>
    <row r="115" spans="2:6">
      <c r="D115" s="652"/>
      <c r="E115" s="653"/>
      <c r="F115" s="660"/>
    </row>
    <row r="116" spans="2:6">
      <c r="B116" s="250" t="s">
        <v>265</v>
      </c>
      <c r="D116" s="652"/>
      <c r="E116" s="656"/>
      <c r="F116" s="659">
        <f>F39</f>
        <v>0</v>
      </c>
    </row>
    <row r="117" spans="2:6">
      <c r="D117" s="652"/>
      <c r="E117" s="653"/>
      <c r="F117" s="654"/>
    </row>
    <row r="118" spans="2:6" ht="12" customHeight="1">
      <c r="B118" s="754" t="s">
        <v>269</v>
      </c>
      <c r="C118" s="754"/>
      <c r="D118" s="652"/>
      <c r="E118" s="653"/>
      <c r="F118" s="654"/>
    </row>
    <row r="119" spans="2:6">
      <c r="D119" s="652"/>
      <c r="E119" s="653"/>
      <c r="F119" s="654"/>
    </row>
    <row r="120" spans="2:6">
      <c r="B120" s="250" t="s">
        <v>295</v>
      </c>
      <c r="D120" s="652"/>
      <c r="E120" s="656"/>
      <c r="F120" s="659">
        <f>F69</f>
        <v>0</v>
      </c>
    </row>
    <row r="121" spans="2:6">
      <c r="D121" s="652"/>
      <c r="E121" s="653"/>
      <c r="F121" s="654"/>
    </row>
    <row r="122" spans="2:6">
      <c r="B122" s="250" t="s">
        <v>296</v>
      </c>
      <c r="D122" s="652"/>
      <c r="E122" s="656"/>
      <c r="F122" s="659">
        <f>F77</f>
        <v>0</v>
      </c>
    </row>
    <row r="123" spans="2:6">
      <c r="D123" s="652"/>
      <c r="E123" s="653"/>
      <c r="F123" s="654"/>
    </row>
    <row r="124" spans="2:6">
      <c r="B124" s="267" t="s">
        <v>279</v>
      </c>
      <c r="C124" s="268"/>
      <c r="D124" s="661"/>
      <c r="E124" s="656"/>
      <c r="F124" s="659">
        <f>F106</f>
        <v>0</v>
      </c>
    </row>
    <row r="125" spans="2:6">
      <c r="D125" s="652"/>
      <c r="E125" s="653"/>
      <c r="F125" s="654"/>
    </row>
    <row r="126" spans="2:6">
      <c r="B126" s="266"/>
      <c r="C126" s="269" t="s">
        <v>137</v>
      </c>
      <c r="D126" s="662"/>
      <c r="E126" s="663"/>
      <c r="F126" s="664">
        <f>SUM(F114:F125)</f>
        <v>0</v>
      </c>
    </row>
    <row r="127" spans="2:6">
      <c r="C127" s="270"/>
      <c r="D127" s="662"/>
      <c r="E127" s="665"/>
      <c r="F127" s="666"/>
    </row>
    <row r="128" spans="2:6">
      <c r="C128" s="269" t="s">
        <v>253</v>
      </c>
      <c r="D128" s="662"/>
      <c r="E128" s="745">
        <f>F126*0.25</f>
        <v>0</v>
      </c>
      <c r="F128" s="746"/>
    </row>
    <row r="129" spans="2:6">
      <c r="C129" s="270"/>
      <c r="D129" s="662"/>
      <c r="E129" s="665"/>
      <c r="F129" s="666"/>
    </row>
    <row r="130" spans="2:6" ht="15" customHeight="1">
      <c r="B130" s="266"/>
      <c r="C130" s="269" t="s">
        <v>254</v>
      </c>
      <c r="D130" s="662"/>
      <c r="E130" s="745">
        <f>SUM(E126:F129)</f>
        <v>0</v>
      </c>
      <c r="F130" s="746"/>
    </row>
    <row r="131" spans="2:6">
      <c r="B131" s="266"/>
      <c r="C131" s="244"/>
      <c r="D131" s="652"/>
      <c r="E131" s="653"/>
      <c r="F131" s="667"/>
    </row>
  </sheetData>
  <sheetProtection password="A55C" sheet="1" objects="1" scenarios="1"/>
  <protectedRanges>
    <protectedRange sqref="E1:E1048576" name="Raspon1"/>
  </protectedRanges>
  <mergeCells count="9">
    <mergeCell ref="E128:F128"/>
    <mergeCell ref="E130:F130"/>
    <mergeCell ref="D1:F3"/>
    <mergeCell ref="B118:C118"/>
    <mergeCell ref="A1:B1"/>
    <mergeCell ref="C1:C2"/>
    <mergeCell ref="A3:C3"/>
    <mergeCell ref="B8:C8"/>
    <mergeCell ref="B52:C52"/>
  </mergeCells>
  <pageMargins left="0.7" right="0.7" top="0.75" bottom="0.75" header="0.3" footer="0.3"/>
  <pageSetup paperSize="9" scale="83" orientation="portrait" verticalDpi="0" r:id="rId1"/>
  <rowBreaks count="1" manualBreakCount="1">
    <brk id="9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69</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NASLOV I REKAPITULACIJA </vt:lpstr>
      <vt:lpstr>P 1,2,3_6 Gradje. obrtni.</vt:lpstr>
      <vt:lpstr>P 4-6 Elektrotehnički radovi</vt:lpstr>
      <vt:lpstr>P 5_6 Strojarske termotehnicke</vt:lpstr>
      <vt:lpstr>P 6_6 Hidroinstalacije</vt:lpstr>
      <vt:lpstr>List2</vt:lpstr>
      <vt:lpstr>List3</vt:lpstr>
      <vt:lpstr>'NASLOV I REKAPITULACIJA '!Ispis_naslova</vt:lpstr>
      <vt:lpstr>'P 1,2,3_6 Gradje. obrtni.'!Ispis_naslova</vt:lpstr>
      <vt:lpstr>'NASLOV I REKAPITULACIJA '!Podrucje_ispisa</vt:lpstr>
      <vt:lpstr>'P 1,2,3_6 Gradje. obrtni.'!Podrucje_ispisa</vt:lpstr>
      <vt:lpstr>'P 5_6 Strojarske termotehnicke'!Podrucje_ispisa</vt:lpstr>
      <vt:lpstr>'P 6_6 Hidroinstalacije'!Podrucje_ispisa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Ivan Biškup</cp:lastModifiedBy>
  <cp:revision>20</cp:revision>
  <cp:lastPrinted>2022-10-20T11:45:30Z</cp:lastPrinted>
  <dcterms:created xsi:type="dcterms:W3CDTF">2010-11-15T11:06:00Z</dcterms:created>
  <dcterms:modified xsi:type="dcterms:W3CDTF">2022-10-28T10:55:58Z</dcterms:modified>
  <dc:language>hr-HR</dc:language>
</cp:coreProperties>
</file>