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9040" windowHeight="16440"/>
  </bookViews>
  <sheets>
    <sheet name="Troškovnik - AS GORNJE VINE" sheetId="1" r:id="rId1"/>
    <sheet name="REKAPITULACIJA" sheetId="2" r:id="rId2"/>
  </sheets>
  <definedNames>
    <definedName name="_xlnm.Print_Area" localSheetId="0">'Troškovnik - AS GORNJE VINE'!$A$1:$F$56</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55" i="1"/>
  <c r="F49"/>
  <c r="F42"/>
  <c r="F36"/>
  <c r="F7"/>
  <c r="F24"/>
  <c r="F9"/>
  <c r="F6"/>
  <c r="F4"/>
  <c r="F28"/>
  <c r="F27"/>
  <c r="F48"/>
  <c r="F22" l="1"/>
  <c r="F38" l="1"/>
  <c r="F39"/>
  <c r="F41"/>
  <c r="F32" l="1"/>
  <c r="F53" l="1"/>
  <c r="F30" l="1"/>
  <c r="F34"/>
  <c r="F35"/>
  <c r="E11" i="2" l="1"/>
  <c r="F11" i="1"/>
  <c r="F13"/>
  <c r="F15"/>
  <c r="F17"/>
  <c r="F18"/>
  <c r="F20"/>
  <c r="F46" l="1"/>
  <c r="F44"/>
  <c r="E10" i="2" l="1"/>
  <c r="E12"/>
  <c r="E13" l="1"/>
  <c r="F51" i="1"/>
  <c r="E15" i="2" l="1"/>
  <c r="E9"/>
  <c r="E14" l="1"/>
  <c r="E16" l="1"/>
  <c r="E17"/>
</calcChain>
</file>

<file path=xl/sharedStrings.xml><?xml version="1.0" encoding="utf-8"?>
<sst xmlns="http://schemas.openxmlformats.org/spreadsheetml/2006/main" count="134" uniqueCount="87">
  <si>
    <t>1.</t>
  </si>
  <si>
    <t>1.1.</t>
  </si>
  <si>
    <t>PRIPREMNI RADOVI</t>
  </si>
  <si>
    <t>1.1.1.</t>
  </si>
  <si>
    <t>km</t>
  </si>
  <si>
    <t>1.1.2.</t>
  </si>
  <si>
    <t>kom</t>
  </si>
  <si>
    <t>m2</t>
  </si>
  <si>
    <t>m1</t>
  </si>
  <si>
    <t>m3</t>
  </si>
  <si>
    <t>1.2.</t>
  </si>
  <si>
    <t>ZEMLJANI RADOVI</t>
  </si>
  <si>
    <t>1.2.1.</t>
  </si>
  <si>
    <t>1.2.2.</t>
  </si>
  <si>
    <t>1.2.3.</t>
  </si>
  <si>
    <t>1.2.4.</t>
  </si>
  <si>
    <t>1.2.5.</t>
  </si>
  <si>
    <t>1.2.6.</t>
  </si>
  <si>
    <t>1.2.7.</t>
  </si>
  <si>
    <t>1.3.</t>
  </si>
  <si>
    <t>1.3.1.</t>
  </si>
  <si>
    <t>1.3.2.</t>
  </si>
  <si>
    <t>1.3.4.</t>
  </si>
  <si>
    <t>1.4.</t>
  </si>
  <si>
    <t>NOSIVI SLOJEVI</t>
  </si>
  <si>
    <t>1.4.2.</t>
  </si>
  <si>
    <t>1.4.4.</t>
  </si>
  <si>
    <t>1.5.</t>
  </si>
  <si>
    <t>ASFALTNI ZASTOR</t>
  </si>
  <si>
    <t>1.5.1.</t>
  </si>
  <si>
    <t>1.5.2.</t>
  </si>
  <si>
    <t xml:space="preserve">Ugradnja visoko polimerizirane bitumenske mase za izradu hladno toplog spoja starog i novog asfalta.  U cijeni su sadržani svi troškovi nabave, prijevoza i ugradnje materijala, te sav ostali rad, oprema i materijal potreban za potpuno dovršenje stavke. Obračun je po m1 izvedene površine.  </t>
  </si>
  <si>
    <t>1.6.</t>
  </si>
  <si>
    <t>BETONSKI RADOVI</t>
  </si>
  <si>
    <t>1.6.1.</t>
  </si>
  <si>
    <t>1.6.2.</t>
  </si>
  <si>
    <t>PRIPREMNI RADOVI - UKUPNO:</t>
  </si>
  <si>
    <t>ZEMLJANI RADOVI - UKUPNO:</t>
  </si>
  <si>
    <t>NOSIVI SLOJEVI - UKUPNO:</t>
  </si>
  <si>
    <t>ASFALTNI ZASTOR - UKUPNO:</t>
  </si>
  <si>
    <t>BETONSKI RADOVI - UKUPNO:</t>
  </si>
  <si>
    <t>Stavka</t>
  </si>
  <si>
    <t>Opis radova</t>
  </si>
  <si>
    <t>Jedinica mjere</t>
  </si>
  <si>
    <t>Količina</t>
  </si>
  <si>
    <t>Jedinična cijena</t>
  </si>
  <si>
    <t>Red.br.</t>
  </si>
  <si>
    <t>OPIS RADA</t>
  </si>
  <si>
    <t xml:space="preserve">Zamjena sloja slabo nosivog tla boljim materijalom - drobljenim kamenom, predviđene debljine 25 cm ili prema zahtjevu nadzornog inženjera. Rad uključuje iskop sloja slabog materijala u tlu s odvozom na odlagalište, te njegovu zamjenu izradom zbijenog nasipnog sloja od drobljenog kamena. Stavka uključuje nabavu, prijevoz i ugradnju zamjenskog materijala (kamena). Izvođač radova dužan je osigurati sva potrebna ispitivanja radi uvida u kakvoću izvedene zamjene. Primjenu tog materijala odobrava Nadzorni Inženjer. Obračun u kubičnim metrima potpuno završenog i zbijenog sloja. </t>
  </si>
  <si>
    <t>OSTALO</t>
  </si>
  <si>
    <t>OSTALO - UKUPNO</t>
  </si>
  <si>
    <t>Cijena</t>
  </si>
  <si>
    <t xml:space="preserve">Strojno zasjecanje asfalta. Stavkom su obuhvaćena sva strojna zasijecanja asfalta na mjestima uklapanja nove i stare kolničke konstrukcije, na mjestina proširenja kolnika, zasijecanja pri izvedbi prekopa i sl. Jedinična cijena obuhvaća sav rad, opremu i materijal potreban za potpuno dovršenje stavke. Obračun je po m1.  </t>
  </si>
  <si>
    <t>REKAPITULACIJA TROŠKOVA</t>
  </si>
  <si>
    <t>1.4.3.</t>
  </si>
  <si>
    <t>1.2.8.</t>
  </si>
  <si>
    <t>PROJEKT AUTOBUSNOG STAJALIŠTA</t>
  </si>
  <si>
    <t>1.3.3.</t>
  </si>
  <si>
    <t>IZGRADNJA AUTOBUSNIH STAJALIŠTA U NASELJU GORNJE VINE</t>
  </si>
  <si>
    <t>PDV (25%):</t>
  </si>
  <si>
    <t>UKUPNO BEZ PDV-a:</t>
  </si>
  <si>
    <t>SVEUKUPNO:</t>
  </si>
  <si>
    <t>1.5.3.</t>
  </si>
  <si>
    <t xml:space="preserve"> kolnik d = 40 cm</t>
  </si>
  <si>
    <t>1.3.5.</t>
  </si>
  <si>
    <t>pješačka staza d = 30 cm</t>
  </si>
  <si>
    <t>Jednakovrijedno:______________________________________________</t>
  </si>
  <si>
    <t>Geodetski radovi-trasa. Stavka obuhvaća iskolčenje trase i priključaka,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kilometru trase i priključaka u skladu s projektom. Izvedba, kontrola kakvoće i obračun prema OTU 1-02 ili jednakovrijedno.</t>
  </si>
  <si>
    <t>Strojni površinski iskop humusa s prebacivanjem na privremeno odlagalište, na odlagalište po izboru izvođača. U debljini prema projektu, ili iznimno stvarne debljine prema uputama nadzornog inženjera. Rad se mjeri u kubičnim metrima stvarno iskopanog humusa, mjereno u sraslom stanju, a jedinična cijena uključuje  iskop humusa, prebacivanje u odlagalište s razastiranjem i planiranjem. Iskop s prebacivanjem (guranjem ili utovarom i prijevozom), razastiranjem i planiranjem iskopanog humusa na privremenom ili stalnom odlagalištu. Izvedba, kontrola kakvoće i obračun prema OTU 2-01 ili jednakovrijedno.</t>
  </si>
  <si>
    <t>Strojni široki iskop tla  na trasi, u materijalu kategorije "C".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 jednakovrijedno.</t>
  </si>
  <si>
    <t>Prijevoz na ovlašteno odlagalište građevinskog materijala kategorije "C", na odlagalište po izboru izvođača. Prijevoz do mjesta istovara s razastiranjem, te potrebnim osiguranjem na gradilištu i javnim prometnicama.  Količina prevezenog materijala mjeri se u  kubičnim metrima iskopanog sraslog materijala prema projektu i stvarno prevezenog na određenu udaljenost. Izvedba, kontrola kakvoće i obračun prema OTU 2-07 ili jednakovrijedno.</t>
  </si>
  <si>
    <t>Uređenje temeljnog tla mehaničkim zbijanjem vezana tla, Sz≥97 %, Ms≥20 MN/m2.  Rad se mjeri i obračunava po četvornom metru stvarno uređenog temeljnog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Izvedba, kontrola kakvoće i obračun prema OTU 2-08.1 ili jednakovrijedno.</t>
  </si>
  <si>
    <t>Izrada posteljice od kamenih materijala Sz≥100 %, Ms≥40 Mn/m2. Strojna izrada posteljice od kamenih materijala, usjeka ili završnog sloja nasipa, ujednačene nosivosti, s poravnanjem preostalih vrhova stijena nasipavanjem i razastiranjem izravnavajućeg sloja od čistog sitnijeg kamenog materijala, te planiranjem i zbijanjem do tražene zbijenosti.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i 2-10.3 ili jednakovrijedno.</t>
  </si>
  <si>
    <t>Uređenje slabo nosivog temeljnog tla i posteljice polaganjem  tkanog geotekstila, vlačne sile &gt; 25 Kn/m.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Prvi sloj nasipa koji se nanosi s čela u smjeru preklopa  obračunava se u stavci nasipa.  Izvedba, kontrola kakvoće i obračun prema OTU 2-08.4 ili jednakovrijedno.</t>
  </si>
  <si>
    <t>Izrada humuziranih površina (ne uključuje nabavu humusa) debljine 20 cm. Izrada humuziranih površina s naknadnim zatravljivanjem na uredno izvedenu i preuzetu podlogu, širine i debljine u zbijenom stanju prema projektu. U cijeni je uključena nabava sjemena trave, utovar i svi transporti humusa i sjemena, razastiranje s planiranjem i zbijanjem te zatravljivanje s naknadnom njegom trave i svi potrebni strojevi za dovršenje stavke. Obračun je u m1 izrađene bankine debljine i širine određene projektom. Izvedba, kontrola kakvoće i obračun prema OTU 2-16. i  2-16.2 ili jednakovrijedno.</t>
  </si>
  <si>
    <t xml:space="preserve">IZRADA TAMPONSKOG SLOJA OD KAMENOG MATERIJALA
Nakon preuzimanja ispitanog planuma u pogledu zbijenosti, ravnosti projektiranih nagiba prema važećim normama, pristupa se izradi tamponskog sloja. Za izradu ovog sloja treba upotrijebiti šljunak ili drobljeni kameni materijal, 0/63 mm za kolnik i parkiralište, odnosno 0/32 mm za pješačke i biciklističke staze, za koji je pribavljen atest o podobnosti za izradu tamponskog sloja. Kameni materijal se mora navoziti (navlačiti) na način da se ne ošteti izvedebi profil posteljice.
Zahtjevana zbijenost za kolnik MS = 100 N/mm², za pješačku stazu  MS = 80 N/mm².
Sve nepravilnosti, utvrđene za vrijeme zbijanja, izvođač mora ukoniti o svom trošku. Sva tekuća i kontrolna ispitivanja treba vršiti prema važećim standardima i propisima tijekom građenja. Stavka obuhvaća:
- pribavljanje atesta za kameni materijal prije početka radova,
- dopremu, razgrtanje, planiranje i profiliranje tamponskog sloja i zbijanje,
- kontrola ravnine i visine izvedenog sloja,
Obračun po m³ ugrađenog tamponskog sloja u zbijenom stanju. Izvedba, kontrola kakvoće i obračun prema OTU 5-01 ili jednakovrijedno. </t>
  </si>
  <si>
    <t xml:space="preserve">Izrada nosivog sloja (Ms≥100 MN/m2) od drobljenog kamenog materijala, najvećeg zrna 63 mm, debljine 40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ili jednakovrijedno. </t>
  </si>
  <si>
    <t xml:space="preserve">Izrada nosivog sloja (Ms≥80 MN/m2) od drobljenog kamenog materijala, najvećeg zrna 63 mm, debljine 30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ili jednakovrijedno. </t>
  </si>
  <si>
    <t>Izrada bitumenskog međusloja za sljepljivanje asfaltnih slojeva kationskom bitumenskom emulzijom u količini od 0,25 kg/m2.  U cijeni su sadržani svi troškovi nabave materijala, prijevoz, oprema i sve ostalo što je potrebno za potpuno izvođenje radova. Obračun je po m2 stvarno poprskane površine. Izvedba, kontrola kakvoće i obračun prema OTU 6-01 ili jednakovrijedno.</t>
  </si>
  <si>
    <t>Ugradnja rubnjaka (na podlozi od betona klase C 12/15) od predgotovljenih betonskih elemenata klase C 40/50, dimenzija 18/24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 ili jednakovrijedno.</t>
  </si>
  <si>
    <t>Ugradnja rubnjaka (na podlozi od betona klase C 12/15) od predgotovljenih betonskih elemenata klase C 40/50, dimenzija 10/22 cm. Postavljanje rubnjaka prema detaljima iz projekta.  Obračun je po m1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 ili jednakovrijedno.</t>
  </si>
  <si>
    <t>Lociranje komunalnih instalacija i priključaka postojećih instalacija izradom probnih šliceva.  Rad obuhvaća lociranje komunalnih instalacija i priključaka, koji su sastavni dio buduće prometnice ili koji tijekom gradnje prometnice mogu biti ugroženi. Jedinična cijena obuhvaća sav rad, opremu i materijal potreban za potpuno dovršenje stavke uključujući i eventualne izlaske ovlaštenog predstavnika vlasnika vodova. Izvedba, kontrola kakvoće i obračun prema OTU 1-03.5 ili jednakovrijedno.</t>
  </si>
  <si>
    <t>Zaštita komunalnih instalacija i priključaka postojećih instalacija, prema uputama vlasnika vodova.  Rad obuhvaća zaštitu komunalnih instalacija i priključaka, koji su sastavni dio buduće prometnice ili koji tijekom gradnje prometnice mogu biti ugroženi. Jedinična cijena obuhvaća sav rad, opremu i materijal potreban za potpuno dovršenje stavke. Obračun je po m1 zaštićenih vodova. Izvedba, kontrola kakvoće i obračun prema OTU 1-03.5 ili jednakovrijedno.</t>
  </si>
  <si>
    <t>Izrada nosivog sloja AC 16 base 50/70 AG6 M1-E, debljine 5,0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tehničkim svojstvima i zahtjevima za građevne proizvode za proizvodnju asfaltnih mješavina i za asfaltne slojeve kolnika.</t>
  </si>
  <si>
    <t>Izrada nosivog sloja (srednje prometno opterećenje) AC 22 base 50/70 AG6 M2-E, debljine 6,0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tehničkim svojstvima i zahtjevima za građevne proizvode za proizvodnju asfaltnih mješavina i za asfaltne slojeve kolnika.</t>
  </si>
  <si>
    <t>Izrada habajućeg sloja AC 8 surf 50/70 AG4 M4-E, debljine 3,0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tehničkim svojstvima i zahtjevima za građevne proizvode za proizvodnju asfaltnih mješavina i za asfaltne slojeve kolnika.</t>
  </si>
  <si>
    <t>Zacjevljenje cestovnog jarka. Izvedba zacjevljanja jarka betonskom cijevi DN 500 mm. Stavka uključuje iskop i mehaničko zbijanje temeljnog tla, uređenje šljunčane podloge debljine 15 cm, zaštitnu betonsku oblogu oko cijevi od betona klase C16/20, izradu betonskih temelja i zidova zacjevljenja od betona klase C16/20, izradu kosih betonskih glava sa rešetkom na početku i završetku zacjevljenja te oblaganje uljeva i izljeva kamenom na betonskoj podlozi u duljini od 2.0m, te sav ostali materijal, opremu, prijevoze i rad potreban za potpuno dovršenje stavke. Obračun po m1 postavljene betonske cijevi.</t>
  </si>
</sst>
</file>

<file path=xl/styles.xml><?xml version="1.0" encoding="utf-8"?>
<styleSheet xmlns="http://schemas.openxmlformats.org/spreadsheetml/2006/main">
  <numFmts count="3">
    <numFmt numFmtId="164" formatCode="yyyy\.mm\.dd"/>
    <numFmt numFmtId="165" formatCode="#,##0.00\ _k_n"/>
    <numFmt numFmtId="166" formatCode="#,##0.00\ &quot;kn&quot;"/>
  </numFmts>
  <fonts count="12">
    <font>
      <sz val="11"/>
      <color theme="1"/>
      <name val="Calibri"/>
      <family val="2"/>
      <charset val="238"/>
      <scheme val="minor"/>
    </font>
    <font>
      <b/>
      <sz val="12"/>
      <name val="Calibri"/>
      <family val="2"/>
      <charset val="238"/>
    </font>
    <font>
      <b/>
      <sz val="10"/>
      <name val="Calibri"/>
      <family val="2"/>
      <charset val="238"/>
    </font>
    <font>
      <sz val="9"/>
      <name val="Calibri"/>
      <family val="2"/>
      <charset val="238"/>
    </font>
    <font>
      <b/>
      <sz val="12"/>
      <name val="Calibri"/>
      <family val="2"/>
      <charset val="238"/>
      <scheme val="minor"/>
    </font>
    <font>
      <b/>
      <sz val="12"/>
      <color theme="0" tint="-0.499984740745262"/>
      <name val="Calibri"/>
      <family val="2"/>
      <charset val="238"/>
      <scheme val="minor"/>
    </font>
    <font>
      <b/>
      <sz val="10"/>
      <name val="Calibri"/>
      <family val="2"/>
      <charset val="238"/>
      <scheme val="minor"/>
    </font>
    <font>
      <b/>
      <sz val="10"/>
      <name val="Arial"/>
      <family val="2"/>
    </font>
    <font>
      <sz val="12"/>
      <name val="Calibri"/>
      <family val="2"/>
      <charset val="238"/>
    </font>
    <font>
      <sz val="10"/>
      <name val="Calibri"/>
      <family val="2"/>
      <charset val="238"/>
    </font>
    <font>
      <sz val="11"/>
      <name val="Calibri"/>
      <family val="2"/>
      <charset val="238"/>
      <scheme val="minor"/>
    </font>
    <font>
      <b/>
      <sz val="11"/>
      <name val="Calibri"/>
      <family val="2"/>
      <charset val="238"/>
      <scheme val="minor"/>
    </font>
  </fonts>
  <fills count="6">
    <fill>
      <patternFill patternType="none"/>
    </fill>
    <fill>
      <patternFill patternType="gray125"/>
    </fill>
    <fill>
      <patternFill patternType="solid">
        <fgColor rgb="FFFFC2C2"/>
        <bgColor indexed="64"/>
      </patternFill>
    </fill>
    <fill>
      <patternFill patternType="solid">
        <fgColor rgb="FFC2FFC2"/>
        <bgColor indexed="64"/>
      </patternFill>
    </fill>
    <fill>
      <patternFill patternType="solid">
        <fgColor theme="0"/>
        <bgColor indexed="64"/>
      </patternFill>
    </fill>
    <fill>
      <patternFill patternType="solid">
        <fgColor theme="4" tint="0.5999938962981048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85">
    <xf numFmtId="0" fontId="0" fillId="0" borderId="0" xfId="0"/>
    <xf numFmtId="0" fontId="2" fillId="0" borderId="2" xfId="0" applyNumberFormat="1" applyFont="1" applyFill="1" applyBorder="1" applyAlignment="1" applyProtection="1">
      <alignment vertical="center" wrapText="1"/>
      <protection locked="0"/>
    </xf>
    <xf numFmtId="0" fontId="4" fillId="0" borderId="2" xfId="0" applyFont="1" applyFill="1" applyBorder="1" applyAlignment="1">
      <alignment horizontal="right" vertical="center"/>
    </xf>
    <xf numFmtId="2" fontId="5" fillId="0" borderId="2" xfId="0" applyNumberFormat="1" applyFont="1" applyFill="1" applyBorder="1" applyAlignment="1">
      <alignment horizontal="right" vertical="center"/>
    </xf>
    <xf numFmtId="4" fontId="4" fillId="0" borderId="2" xfId="0" applyNumberFormat="1" applyFont="1" applyFill="1" applyBorder="1" applyAlignment="1">
      <alignment horizontal="right" vertical="center"/>
    </xf>
    <xf numFmtId="4" fontId="6" fillId="0" borderId="3" xfId="0" applyNumberFormat="1" applyFont="1" applyFill="1" applyBorder="1" applyAlignment="1">
      <alignment horizontal="right" vertical="center"/>
    </xf>
    <xf numFmtId="49" fontId="3" fillId="0" borderId="4" xfId="0" applyNumberFormat="1" applyFont="1" applyFill="1" applyBorder="1" applyAlignment="1" applyProtection="1">
      <alignment vertical="top" wrapText="1"/>
    </xf>
    <xf numFmtId="49" fontId="3" fillId="0" borderId="4" xfId="0" applyNumberFormat="1" applyFont="1" applyFill="1" applyBorder="1" applyAlignment="1" applyProtection="1">
      <alignment horizontal="center"/>
    </xf>
    <xf numFmtId="0" fontId="3" fillId="0" borderId="4" xfId="0" applyNumberFormat="1" applyFont="1" applyFill="1" applyBorder="1" applyProtection="1">
      <protection locked="0"/>
    </xf>
    <xf numFmtId="4" fontId="3" fillId="0" borderId="4" xfId="0" applyNumberFormat="1" applyFont="1" applyFill="1" applyBorder="1" applyAlignment="1" applyProtection="1">
      <protection locked="0"/>
    </xf>
    <xf numFmtId="0" fontId="2" fillId="0" borderId="1" xfId="0" applyNumberFormat="1" applyFont="1" applyFill="1" applyBorder="1" applyAlignment="1" applyProtection="1">
      <alignment vertical="center"/>
      <protection locked="0"/>
    </xf>
    <xf numFmtId="49" fontId="2" fillId="3" borderId="5" xfId="0" applyNumberFormat="1" applyFont="1" applyFill="1" applyBorder="1" applyAlignment="1" applyProtection="1">
      <alignment vertical="top" wrapText="1"/>
    </xf>
    <xf numFmtId="49" fontId="2" fillId="3" borderId="1" xfId="0" applyNumberFormat="1" applyFont="1" applyFill="1" applyBorder="1" applyAlignment="1" applyProtection="1">
      <alignment vertical="top" wrapText="1"/>
    </xf>
    <xf numFmtId="0" fontId="2" fillId="3" borderId="2" xfId="0" applyNumberFormat="1" applyFont="1" applyFill="1" applyBorder="1" applyAlignment="1" applyProtection="1">
      <alignment vertical="top" wrapText="1"/>
    </xf>
    <xf numFmtId="164" fontId="2" fillId="3" borderId="2" xfId="0" applyNumberFormat="1" applyFont="1" applyFill="1" applyBorder="1" applyAlignment="1" applyProtection="1">
      <alignment horizontal="center"/>
    </xf>
    <xf numFmtId="49" fontId="2" fillId="3" borderId="2" xfId="0" applyNumberFormat="1" applyFont="1" applyFill="1" applyBorder="1" applyAlignment="1" applyProtection="1">
      <alignment horizontal="center"/>
    </xf>
    <xf numFmtId="0" fontId="0" fillId="0" borderId="1" xfId="0" applyBorder="1"/>
    <xf numFmtId="0" fontId="0" fillId="0" borderId="2" xfId="0" applyBorder="1"/>
    <xf numFmtId="49" fontId="7" fillId="0" borderId="6"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4" fontId="7" fillId="0" borderId="6" xfId="0" applyNumberFormat="1" applyFont="1" applyFill="1" applyBorder="1" applyAlignment="1" applyProtection="1">
      <alignment horizontal="center" vertical="center" wrapText="1"/>
    </xf>
    <xf numFmtId="165" fontId="7" fillId="0" borderId="6"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vertical="top" wrapText="1"/>
    </xf>
    <xf numFmtId="164" fontId="1" fillId="2" borderId="2" xfId="0" applyNumberFormat="1" applyFont="1" applyFill="1" applyBorder="1" applyAlignment="1" applyProtection="1">
      <alignment horizontal="center"/>
    </xf>
    <xf numFmtId="49" fontId="1" fillId="2" borderId="2" xfId="0" applyNumberFormat="1" applyFont="1" applyFill="1" applyBorder="1" applyAlignment="1" applyProtection="1">
      <alignment horizontal="center"/>
    </xf>
    <xf numFmtId="0" fontId="1" fillId="2" borderId="2" xfId="0" applyNumberFormat="1" applyFont="1" applyFill="1" applyBorder="1" applyProtection="1"/>
    <xf numFmtId="49" fontId="1" fillId="2" borderId="3" xfId="0" applyNumberFormat="1" applyFont="1" applyFill="1" applyBorder="1" applyAlignment="1" applyProtection="1">
      <alignment horizontal="center"/>
    </xf>
    <xf numFmtId="0" fontId="2" fillId="3" borderId="2" xfId="0" applyNumberFormat="1" applyFont="1" applyFill="1" applyBorder="1" applyProtection="1">
      <protection locked="0"/>
    </xf>
    <xf numFmtId="164" fontId="2" fillId="3" borderId="3" xfId="0" applyNumberFormat="1" applyFont="1" applyFill="1" applyBorder="1" applyAlignment="1" applyProtection="1">
      <alignment horizontal="center"/>
    </xf>
    <xf numFmtId="49" fontId="3" fillId="0" borderId="8" xfId="0" applyNumberFormat="1" applyFont="1" applyFill="1" applyBorder="1" applyAlignment="1" applyProtection="1">
      <alignment vertical="top" wrapText="1"/>
    </xf>
    <xf numFmtId="49" fontId="3" fillId="0" borderId="8" xfId="0" applyNumberFormat="1" applyFont="1" applyFill="1" applyBorder="1" applyAlignment="1" applyProtection="1">
      <alignment horizontal="center"/>
    </xf>
    <xf numFmtId="0" fontId="3" fillId="0" borderId="8" xfId="0" applyNumberFormat="1" applyFont="1" applyFill="1" applyBorder="1" applyProtection="1">
      <protection locked="0"/>
    </xf>
    <xf numFmtId="4" fontId="3" fillId="0" borderId="8" xfId="0" applyNumberFormat="1" applyFont="1" applyFill="1" applyBorder="1" applyAlignment="1" applyProtection="1">
      <protection locked="0"/>
    </xf>
    <xf numFmtId="0" fontId="8" fillId="0" borderId="0" xfId="0" applyFont="1"/>
    <xf numFmtId="0" fontId="8" fillId="0" borderId="0" xfId="0" applyFont="1" applyAlignment="1" applyProtection="1">
      <protection hidden="1"/>
    </xf>
    <xf numFmtId="0" fontId="2" fillId="0" borderId="0" xfId="0" applyFont="1" applyBorder="1" applyAlignment="1" applyProtection="1">
      <protection hidden="1"/>
    </xf>
    <xf numFmtId="0" fontId="9" fillId="0" borderId="0" xfId="0" applyFont="1" applyBorder="1" applyAlignment="1" applyProtection="1">
      <protection hidden="1"/>
    </xf>
    <xf numFmtId="166" fontId="2" fillId="0" borderId="0" xfId="0" applyNumberFormat="1" applyFont="1" applyFill="1" applyBorder="1" applyAlignment="1" applyProtection="1">
      <alignment horizontal="center"/>
      <protection hidden="1"/>
    </xf>
    <xf numFmtId="166" fontId="2" fillId="0" borderId="0" xfId="0" applyNumberFormat="1" applyFont="1" applyFill="1" applyBorder="1" applyAlignment="1" applyProtection="1">
      <protection hidden="1"/>
    </xf>
    <xf numFmtId="0" fontId="9" fillId="0" borderId="0" xfId="0" applyFont="1"/>
    <xf numFmtId="49" fontId="2" fillId="3" borderId="7" xfId="0" applyNumberFormat="1" applyFont="1" applyFill="1" applyBorder="1" applyAlignment="1" applyProtection="1">
      <alignment vertical="top" wrapText="1"/>
    </xf>
    <xf numFmtId="0" fontId="10" fillId="5" borderId="1" xfId="0" applyFont="1" applyFill="1" applyBorder="1" applyAlignment="1">
      <alignment horizontal="left" vertical="top"/>
    </xf>
    <xf numFmtId="0" fontId="10" fillId="5" borderId="2" xfId="0" applyFont="1" applyFill="1" applyBorder="1" applyAlignment="1">
      <alignment horizontal="left" vertical="top"/>
    </xf>
    <xf numFmtId="0" fontId="10" fillId="5" borderId="2" xfId="0" applyFont="1" applyFill="1" applyBorder="1" applyAlignment="1">
      <alignment horizontal="center" vertical="top"/>
    </xf>
    <xf numFmtId="0" fontId="10" fillId="5" borderId="3" xfId="0" applyFont="1" applyFill="1" applyBorder="1" applyAlignment="1">
      <alignment horizontal="center" vertical="top"/>
    </xf>
    <xf numFmtId="0" fontId="10" fillId="0" borderId="0" xfId="0" applyFont="1"/>
    <xf numFmtId="0" fontId="10" fillId="4" borderId="0" xfId="0" applyFont="1" applyFill="1" applyBorder="1" applyAlignment="1">
      <alignment horizontal="center" vertical="center"/>
    </xf>
    <xf numFmtId="0" fontId="10" fillId="0" borderId="9" xfId="0" quotePrefix="1" applyNumberFormat="1" applyFont="1" applyFill="1" applyBorder="1" applyAlignment="1" applyProtection="1">
      <alignment horizontal="left"/>
      <protection hidden="1"/>
    </xf>
    <xf numFmtId="166" fontId="10" fillId="0" borderId="9" xfId="0" applyNumberFormat="1" applyFont="1" applyFill="1" applyBorder="1" applyAlignment="1" applyProtection="1">
      <protection hidden="1"/>
    </xf>
    <xf numFmtId="0" fontId="10" fillId="0" borderId="2" xfId="0" applyNumberFormat="1" applyFont="1" applyFill="1" applyBorder="1" applyAlignment="1" applyProtection="1">
      <alignment horizontal="left"/>
      <protection hidden="1"/>
    </xf>
    <xf numFmtId="0" fontId="2" fillId="0" borderId="2"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top" wrapText="1"/>
    </xf>
    <xf numFmtId="0" fontId="7" fillId="0" borderId="7"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wrapText="1"/>
      <protection locked="0"/>
    </xf>
    <xf numFmtId="0" fontId="1" fillId="2" borderId="2" xfId="0" applyNumberFormat="1" applyFont="1" applyFill="1" applyBorder="1" applyAlignment="1" applyProtection="1">
      <alignment horizontal="left" vertical="top" wrapText="1"/>
      <protection locked="0"/>
    </xf>
    <xf numFmtId="0" fontId="0" fillId="0" borderId="0" xfId="0" applyAlignment="1">
      <alignment vertical="center"/>
    </xf>
    <xf numFmtId="0" fontId="2" fillId="0" borderId="0" xfId="0" applyFont="1" applyBorder="1" applyAlignment="1" applyProtection="1">
      <alignment horizontal="right"/>
      <protection hidden="1"/>
    </xf>
    <xf numFmtId="166" fontId="11" fillId="0" borderId="2" xfId="0" applyNumberFormat="1" applyFont="1" applyFill="1" applyBorder="1" applyAlignment="1" applyProtection="1">
      <protection hidden="1"/>
    </xf>
    <xf numFmtId="49" fontId="3" fillId="0" borderId="4" xfId="0" applyNumberFormat="1" applyFont="1" applyBorder="1" applyAlignment="1">
      <alignment horizontal="center"/>
    </xf>
    <xf numFmtId="4" fontId="3" fillId="0" borderId="4" xfId="0" applyNumberFormat="1" applyFont="1" applyBorder="1" applyProtection="1">
      <protection locked="0"/>
    </xf>
    <xf numFmtId="0" fontId="3" fillId="0" borderId="1" xfId="0" applyFont="1" applyBorder="1" applyAlignment="1">
      <alignment horizontal="left" vertical="top" wrapText="1"/>
    </xf>
    <xf numFmtId="2" fontId="3" fillId="0" borderId="8" xfId="0" applyNumberFormat="1" applyFont="1" applyBorder="1" applyProtection="1">
      <protection locked="0"/>
    </xf>
    <xf numFmtId="49" fontId="3" fillId="0" borderId="8" xfId="0" applyNumberFormat="1" applyFont="1" applyBorder="1" applyAlignment="1">
      <alignment horizontal="center"/>
    </xf>
    <xf numFmtId="0" fontId="3" fillId="0" borderId="8" xfId="0" applyFont="1" applyBorder="1" applyProtection="1">
      <protection locked="0"/>
    </xf>
    <xf numFmtId="4" fontId="3" fillId="0" borderId="8" xfId="0" applyNumberFormat="1" applyFont="1" applyBorder="1" applyProtection="1">
      <protection locked="0"/>
    </xf>
    <xf numFmtId="49" fontId="3" fillId="0" borderId="8" xfId="0" applyNumberFormat="1" applyFont="1" applyBorder="1" applyAlignment="1">
      <alignment horizontal="center" vertical="top" wrapText="1"/>
    </xf>
    <xf numFmtId="49" fontId="3" fillId="0" borderId="1" xfId="0" applyNumberFormat="1" applyFont="1" applyFill="1" applyBorder="1" applyAlignment="1" applyProtection="1">
      <alignment vertical="top" wrapText="1"/>
    </xf>
    <xf numFmtId="49" fontId="3" fillId="0" borderId="2" xfId="0" applyNumberFormat="1" applyFont="1" applyFill="1" applyBorder="1" applyAlignment="1" applyProtection="1">
      <alignment horizontal="center"/>
    </xf>
    <xf numFmtId="0" fontId="3" fillId="0" borderId="2" xfId="0" applyNumberFormat="1" applyFont="1" applyFill="1" applyBorder="1" applyProtection="1">
      <protection locked="0"/>
    </xf>
    <xf numFmtId="4" fontId="3" fillId="0" borderId="2" xfId="0" applyNumberFormat="1" applyFont="1" applyFill="1" applyBorder="1" applyAlignment="1" applyProtection="1">
      <protection locked="0"/>
    </xf>
    <xf numFmtId="4" fontId="3" fillId="0" borderId="3" xfId="0" applyNumberFormat="1" applyFont="1" applyFill="1" applyBorder="1" applyAlignment="1" applyProtection="1">
      <protection locked="0"/>
    </xf>
    <xf numFmtId="49" fontId="3" fillId="0" borderId="6"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0" fontId="2" fillId="3" borderId="2" xfId="0" applyNumberFormat="1" applyFont="1" applyFill="1" applyBorder="1" applyAlignment="1" applyProtection="1">
      <alignment horizontal="left" vertical="top" wrapText="1"/>
    </xf>
    <xf numFmtId="0" fontId="2" fillId="3" borderId="3" xfId="0" applyNumberFormat="1" applyFont="1" applyFill="1" applyBorder="1" applyAlignment="1" applyProtection="1">
      <alignment horizontal="left" vertical="top" wrapText="1"/>
    </xf>
    <xf numFmtId="0" fontId="2" fillId="0" borderId="0" xfId="0" applyFont="1" applyBorder="1" applyAlignment="1" applyProtection="1">
      <alignment horizontal="left"/>
      <protection hidden="1"/>
    </xf>
    <xf numFmtId="0" fontId="10" fillId="0" borderId="2" xfId="0" applyFont="1" applyFill="1" applyBorder="1" applyAlignment="1">
      <alignment horizontal="left" vertical="center"/>
    </xf>
    <xf numFmtId="0" fontId="10" fillId="0" borderId="0"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4" xfId="0" applyFont="1" applyFill="1" applyBorder="1" applyAlignment="1">
      <alignment horizontal="center" vertical="center" wrapText="1"/>
    </xf>
    <xf numFmtId="0" fontId="11" fillId="0" borderId="4" xfId="0" applyFont="1" applyBorder="1" applyAlignment="1">
      <alignment horizontal="center" vertical="center"/>
    </xf>
    <xf numFmtId="0" fontId="11" fillId="0" borderId="2" xfId="0" applyFont="1" applyFill="1" applyBorder="1" applyAlignment="1" applyProtection="1">
      <alignment horizontal="center"/>
      <protection hidden="1"/>
    </xf>
    <xf numFmtId="0" fontId="3" fillId="0" borderId="1" xfId="0" applyNumberFormat="1" applyFont="1" applyFill="1" applyBorder="1" applyAlignment="1" applyProtection="1">
      <alignment horizontal="left" vertical="top" wrapText="1"/>
      <protection locked="0"/>
    </xf>
    <xf numFmtId="166" fontId="11" fillId="0" borderId="2" xfId="0" applyNumberFormat="1" applyFont="1" applyFill="1" applyBorder="1" applyAlignment="1" applyProtection="1">
      <protection locked="0"/>
    </xf>
  </cellXfs>
  <cellStyles count="1">
    <cellStyle name="Obič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55"/>
  <sheetViews>
    <sheetView tabSelected="1" view="pageBreakPreview" topLeftCell="A10" zoomScale="115" zoomScaleNormal="100" zoomScaleSheetLayoutView="115" workbookViewId="0">
      <selection activeCell="B15" sqref="B15"/>
    </sheetView>
  </sheetViews>
  <sheetFormatPr defaultRowHeight="15"/>
  <cols>
    <col min="1" max="1" width="7" customWidth="1"/>
    <col min="2" max="2" width="76.28515625" customWidth="1"/>
    <col min="3" max="3" width="9" customWidth="1"/>
    <col min="5" max="5" width="10.140625" customWidth="1"/>
    <col min="6" max="6" width="10.85546875" customWidth="1"/>
  </cols>
  <sheetData>
    <row r="1" spans="1:6" ht="25.5">
      <c r="A1" s="18" t="s">
        <v>41</v>
      </c>
      <c r="B1" s="52" t="s">
        <v>42</v>
      </c>
      <c r="C1" s="18" t="s">
        <v>43</v>
      </c>
      <c r="D1" s="19" t="s">
        <v>44</v>
      </c>
      <c r="E1" s="20" t="s">
        <v>45</v>
      </c>
      <c r="F1" s="21" t="s">
        <v>51</v>
      </c>
    </row>
    <row r="2" spans="1:6" ht="31.5" customHeight="1">
      <c r="A2" s="22" t="s">
        <v>0</v>
      </c>
      <c r="B2" s="54" t="s">
        <v>58</v>
      </c>
      <c r="C2" s="23"/>
      <c r="D2" s="24"/>
      <c r="E2" s="25"/>
      <c r="F2" s="26"/>
    </row>
    <row r="3" spans="1:6">
      <c r="A3" s="12" t="s">
        <v>1</v>
      </c>
      <c r="B3" s="13" t="s">
        <v>2</v>
      </c>
      <c r="C3" s="14"/>
      <c r="D3" s="15"/>
      <c r="E3" s="27"/>
      <c r="F3" s="28"/>
    </row>
    <row r="4" spans="1:6" ht="96">
      <c r="A4" s="6" t="s">
        <v>3</v>
      </c>
      <c r="B4" s="51" t="s">
        <v>67</v>
      </c>
      <c r="C4" s="7" t="s">
        <v>4</v>
      </c>
      <c r="D4" s="8">
        <v>0.1</v>
      </c>
      <c r="E4" s="9"/>
      <c r="F4" s="9">
        <f>D4*E4</f>
        <v>0</v>
      </c>
    </row>
    <row r="5" spans="1:6">
      <c r="A5" s="6"/>
      <c r="B5" s="83" t="s">
        <v>66</v>
      </c>
      <c r="C5" s="7"/>
      <c r="D5" s="8"/>
      <c r="E5" s="9"/>
      <c r="F5" s="9"/>
    </row>
    <row r="6" spans="1:6" ht="48">
      <c r="A6" s="6" t="s">
        <v>5</v>
      </c>
      <c r="B6" s="51" t="s">
        <v>52</v>
      </c>
      <c r="C6" s="7" t="s">
        <v>8</v>
      </c>
      <c r="D6" s="8">
        <v>86</v>
      </c>
      <c r="E6" s="9"/>
      <c r="F6" s="9">
        <f>D6*E6</f>
        <v>0</v>
      </c>
    </row>
    <row r="7" spans="1:6" ht="15.75">
      <c r="A7" s="10"/>
      <c r="B7" s="53" t="s">
        <v>36</v>
      </c>
      <c r="C7" s="2"/>
      <c r="D7" s="3"/>
      <c r="E7" s="4"/>
      <c r="F7" s="5">
        <f>SUM(F4:F6)</f>
        <v>0</v>
      </c>
    </row>
    <row r="8" spans="1:6">
      <c r="A8" s="11" t="s">
        <v>10</v>
      </c>
      <c r="B8" s="74" t="s">
        <v>11</v>
      </c>
      <c r="C8" s="74"/>
      <c r="D8" s="74"/>
      <c r="E8" s="74"/>
      <c r="F8" s="75"/>
    </row>
    <row r="9" spans="1:6" ht="74.25" customHeight="1">
      <c r="A9" s="6" t="s">
        <v>12</v>
      </c>
      <c r="B9" s="51" t="s">
        <v>68</v>
      </c>
      <c r="C9" s="7" t="s">
        <v>9</v>
      </c>
      <c r="D9" s="8">
        <v>20</v>
      </c>
      <c r="E9" s="9"/>
      <c r="F9" s="9">
        <f>E9*D9</f>
        <v>0</v>
      </c>
    </row>
    <row r="10" spans="1:6" ht="15" customHeight="1">
      <c r="A10" s="6"/>
      <c r="B10" s="83" t="s">
        <v>66</v>
      </c>
      <c r="C10" s="7"/>
      <c r="D10" s="8"/>
      <c r="E10" s="9"/>
      <c r="F10" s="9"/>
    </row>
    <row r="11" spans="1:6" s="45" customFormat="1" ht="63" customHeight="1">
      <c r="A11" s="6" t="s">
        <v>13</v>
      </c>
      <c r="B11" s="51" t="s">
        <v>69</v>
      </c>
      <c r="C11" s="7" t="s">
        <v>9</v>
      </c>
      <c r="D11" s="8">
        <v>104</v>
      </c>
      <c r="E11" s="9"/>
      <c r="F11" s="9">
        <f t="shared" ref="F11:F22" si="0">E11*D11</f>
        <v>0</v>
      </c>
    </row>
    <row r="12" spans="1:6" s="45" customFormat="1" ht="16.5" customHeight="1">
      <c r="A12" s="6"/>
      <c r="B12" s="83" t="s">
        <v>66</v>
      </c>
      <c r="C12" s="7"/>
      <c r="D12" s="8"/>
      <c r="E12" s="9"/>
      <c r="F12" s="9"/>
    </row>
    <row r="13" spans="1:6" s="45" customFormat="1" ht="66" customHeight="1">
      <c r="A13" s="6" t="s">
        <v>14</v>
      </c>
      <c r="B13" s="51" t="s">
        <v>70</v>
      </c>
      <c r="C13" s="7" t="s">
        <v>9</v>
      </c>
      <c r="D13" s="8">
        <v>104</v>
      </c>
      <c r="E13" s="9"/>
      <c r="F13" s="9">
        <f t="shared" si="0"/>
        <v>0</v>
      </c>
    </row>
    <row r="14" spans="1:6" s="45" customFormat="1" ht="15" customHeight="1">
      <c r="A14" s="6"/>
      <c r="B14" s="83" t="s">
        <v>66</v>
      </c>
      <c r="C14" s="7"/>
      <c r="D14" s="8"/>
      <c r="E14" s="9"/>
      <c r="F14" s="9"/>
    </row>
    <row r="15" spans="1:6" s="45" customFormat="1" ht="74.25" customHeight="1">
      <c r="A15" s="6" t="s">
        <v>15</v>
      </c>
      <c r="B15" s="51" t="s">
        <v>71</v>
      </c>
      <c r="C15" s="7" t="s">
        <v>7</v>
      </c>
      <c r="D15" s="8">
        <v>261</v>
      </c>
      <c r="E15" s="9"/>
      <c r="F15" s="9">
        <f t="shared" si="0"/>
        <v>0</v>
      </c>
    </row>
    <row r="16" spans="1:6" s="45" customFormat="1" ht="16.5" customHeight="1">
      <c r="A16" s="6"/>
      <c r="B16" s="83" t="s">
        <v>66</v>
      </c>
      <c r="C16" s="7"/>
      <c r="D16" s="8"/>
      <c r="E16" s="9"/>
      <c r="F16" s="9"/>
    </row>
    <row r="17" spans="1:6" ht="84">
      <c r="A17" s="6" t="s">
        <v>16</v>
      </c>
      <c r="B17" s="51" t="s">
        <v>48</v>
      </c>
      <c r="C17" s="7" t="s">
        <v>9</v>
      </c>
      <c r="D17" s="8">
        <v>50</v>
      </c>
      <c r="E17" s="9"/>
      <c r="F17" s="9">
        <f t="shared" si="0"/>
        <v>0</v>
      </c>
    </row>
    <row r="18" spans="1:6" s="45" customFormat="1" ht="104.25" customHeight="1">
      <c r="A18" s="6" t="s">
        <v>17</v>
      </c>
      <c r="B18" s="51" t="s">
        <v>72</v>
      </c>
      <c r="C18" s="7" t="s">
        <v>7</v>
      </c>
      <c r="D18" s="8">
        <v>261</v>
      </c>
      <c r="E18" s="9"/>
      <c r="F18" s="9">
        <f t="shared" si="0"/>
        <v>0</v>
      </c>
    </row>
    <row r="19" spans="1:6" s="45" customFormat="1" ht="16.5" customHeight="1">
      <c r="A19" s="6"/>
      <c r="B19" s="83" t="s">
        <v>66</v>
      </c>
      <c r="C19" s="7"/>
      <c r="D19" s="8"/>
      <c r="E19" s="9"/>
      <c r="F19" s="9"/>
    </row>
    <row r="20" spans="1:6" ht="108">
      <c r="A20" s="6" t="s">
        <v>18</v>
      </c>
      <c r="B20" s="51" t="s">
        <v>73</v>
      </c>
      <c r="C20" s="7" t="s">
        <v>7</v>
      </c>
      <c r="D20" s="8">
        <v>261</v>
      </c>
      <c r="E20" s="9"/>
      <c r="F20" s="9">
        <f t="shared" si="0"/>
        <v>0</v>
      </c>
    </row>
    <row r="21" spans="1:6">
      <c r="A21" s="6"/>
      <c r="B21" s="83" t="s">
        <v>66</v>
      </c>
      <c r="C21" s="7"/>
      <c r="D21" s="8"/>
      <c r="E21" s="9"/>
      <c r="F21" s="9"/>
    </row>
    <row r="22" spans="1:6" ht="84">
      <c r="A22" s="6" t="s">
        <v>55</v>
      </c>
      <c r="B22" s="51" t="s">
        <v>74</v>
      </c>
      <c r="C22" s="7" t="s">
        <v>7</v>
      </c>
      <c r="D22" s="8">
        <v>86</v>
      </c>
      <c r="E22" s="9"/>
      <c r="F22" s="9">
        <f t="shared" si="0"/>
        <v>0</v>
      </c>
    </row>
    <row r="23" spans="1:6">
      <c r="A23" s="66"/>
      <c r="B23" s="83" t="s">
        <v>66</v>
      </c>
      <c r="C23" s="67"/>
      <c r="D23" s="68"/>
      <c r="E23" s="69"/>
      <c r="F23" s="70"/>
    </row>
    <row r="24" spans="1:6" ht="15.75">
      <c r="A24" s="10"/>
      <c r="B24" s="50" t="s">
        <v>37</v>
      </c>
      <c r="C24" s="2"/>
      <c r="D24" s="3"/>
      <c r="E24" s="4"/>
      <c r="F24" s="5">
        <f>SUM(F9:F22)</f>
        <v>0</v>
      </c>
    </row>
    <row r="25" spans="1:6">
      <c r="A25" s="12" t="s">
        <v>19</v>
      </c>
      <c r="B25" s="74" t="s">
        <v>24</v>
      </c>
      <c r="C25" s="74"/>
      <c r="D25" s="74"/>
      <c r="E25" s="74"/>
      <c r="F25" s="75"/>
    </row>
    <row r="26" spans="1:6" s="45" customFormat="1" ht="192">
      <c r="A26" s="71" t="s">
        <v>20</v>
      </c>
      <c r="B26" s="60" t="s">
        <v>75</v>
      </c>
      <c r="C26" s="62"/>
      <c r="D26" s="63"/>
      <c r="E26" s="64"/>
      <c r="F26" s="59"/>
    </row>
    <row r="27" spans="1:6" s="45" customFormat="1">
      <c r="A27" s="72"/>
      <c r="B27" s="60" t="s">
        <v>63</v>
      </c>
      <c r="C27" s="62" t="s">
        <v>9</v>
      </c>
      <c r="D27" s="63">
        <v>20</v>
      </c>
      <c r="E27" s="64"/>
      <c r="F27" s="59">
        <f>E27*D27</f>
        <v>0</v>
      </c>
    </row>
    <row r="28" spans="1:6" s="45" customFormat="1">
      <c r="A28" s="73"/>
      <c r="B28" s="60" t="s">
        <v>65</v>
      </c>
      <c r="C28" s="62" t="s">
        <v>9</v>
      </c>
      <c r="D28" s="63">
        <v>40</v>
      </c>
      <c r="E28" s="64"/>
      <c r="F28" s="59">
        <f>E28*D28</f>
        <v>0</v>
      </c>
    </row>
    <row r="29" spans="1:6" s="45" customFormat="1">
      <c r="A29" s="65"/>
      <c r="B29" s="83" t="s">
        <v>66</v>
      </c>
      <c r="C29" s="62"/>
      <c r="D29" s="63"/>
      <c r="E29" s="64"/>
      <c r="F29" s="59"/>
    </row>
    <row r="30" spans="1:6" s="45" customFormat="1" ht="60">
      <c r="A30" s="29" t="s">
        <v>21</v>
      </c>
      <c r="B30" s="51" t="s">
        <v>76</v>
      </c>
      <c r="C30" s="30" t="s">
        <v>9</v>
      </c>
      <c r="D30" s="31">
        <v>70</v>
      </c>
      <c r="E30" s="32"/>
      <c r="F30" s="9">
        <f>E30*D30</f>
        <v>0</v>
      </c>
    </row>
    <row r="31" spans="1:6" s="45" customFormat="1">
      <c r="A31" s="29"/>
      <c r="B31" s="83" t="s">
        <v>66</v>
      </c>
      <c r="C31" s="30"/>
      <c r="D31" s="31"/>
      <c r="E31" s="32"/>
      <c r="F31" s="9"/>
    </row>
    <row r="32" spans="1:6" s="45" customFormat="1" ht="60">
      <c r="A32" s="6" t="s">
        <v>57</v>
      </c>
      <c r="B32" s="51" t="s">
        <v>77</v>
      </c>
      <c r="C32" s="30" t="s">
        <v>9</v>
      </c>
      <c r="D32" s="31">
        <v>41</v>
      </c>
      <c r="E32" s="32"/>
      <c r="F32" s="9">
        <f>E32*D32</f>
        <v>0</v>
      </c>
    </row>
    <row r="33" spans="1:6" s="45" customFormat="1">
      <c r="A33" s="6"/>
      <c r="B33" s="83" t="s">
        <v>66</v>
      </c>
      <c r="C33" s="30"/>
      <c r="D33" s="31"/>
      <c r="E33" s="32"/>
      <c r="F33" s="9"/>
    </row>
    <row r="34" spans="1:6" s="45" customFormat="1" ht="72">
      <c r="A34" t="s">
        <v>22</v>
      </c>
      <c r="B34" s="51" t="s">
        <v>84</v>
      </c>
      <c r="C34" s="7" t="s">
        <v>7</v>
      </c>
      <c r="D34" s="31">
        <v>170</v>
      </c>
      <c r="E34" s="9"/>
      <c r="F34" s="9">
        <f t="shared" ref="F34:F35" si="1">E34*D34</f>
        <v>0</v>
      </c>
    </row>
    <row r="35" spans="1:6" s="45" customFormat="1" ht="72">
      <c r="A35" t="s">
        <v>64</v>
      </c>
      <c r="B35" s="51" t="s">
        <v>83</v>
      </c>
      <c r="C35" s="7" t="s">
        <v>7</v>
      </c>
      <c r="D35" s="31">
        <v>175</v>
      </c>
      <c r="E35" s="9"/>
      <c r="F35" s="9">
        <f t="shared" si="1"/>
        <v>0</v>
      </c>
    </row>
    <row r="36" spans="1:6" ht="15" customHeight="1">
      <c r="A36" s="10"/>
      <c r="B36" s="50" t="s">
        <v>38</v>
      </c>
      <c r="C36" s="2"/>
      <c r="D36" s="3"/>
      <c r="E36" s="4"/>
      <c r="F36" s="5">
        <f>SUM(F26:F35)</f>
        <v>0</v>
      </c>
    </row>
    <row r="37" spans="1:6">
      <c r="A37" s="12" t="s">
        <v>23</v>
      </c>
      <c r="B37" s="74" t="s">
        <v>28</v>
      </c>
      <c r="C37" s="74"/>
      <c r="D37" s="74"/>
      <c r="E37" s="74"/>
      <c r="F37" s="75"/>
    </row>
    <row r="38" spans="1:6" ht="72">
      <c r="A38" t="s">
        <v>25</v>
      </c>
      <c r="B38" s="51" t="s">
        <v>85</v>
      </c>
      <c r="C38" s="7" t="s">
        <v>7</v>
      </c>
      <c r="D38" s="8">
        <v>175</v>
      </c>
      <c r="E38" s="9"/>
      <c r="F38" s="9">
        <f t="shared" ref="F38:F41" si="2">D38*E38</f>
        <v>0</v>
      </c>
    </row>
    <row r="39" spans="1:6" ht="60">
      <c r="A39" s="6" t="s">
        <v>54</v>
      </c>
      <c r="B39" s="51" t="s">
        <v>78</v>
      </c>
      <c r="C39" s="7" t="s">
        <v>7</v>
      </c>
      <c r="D39" s="31">
        <v>175</v>
      </c>
      <c r="E39" s="9"/>
      <c r="F39" s="9">
        <f t="shared" si="2"/>
        <v>0</v>
      </c>
    </row>
    <row r="40" spans="1:6">
      <c r="A40" s="6"/>
      <c r="B40" s="83" t="s">
        <v>66</v>
      </c>
      <c r="C40" s="7"/>
      <c r="D40" s="31"/>
      <c r="E40" s="9"/>
      <c r="F40" s="9"/>
    </row>
    <row r="41" spans="1:6" ht="48">
      <c r="A41" s="6" t="s">
        <v>26</v>
      </c>
      <c r="B41" s="51" t="s">
        <v>31</v>
      </c>
      <c r="C41" s="7" t="s">
        <v>8</v>
      </c>
      <c r="D41" s="31">
        <v>66</v>
      </c>
      <c r="E41" s="9"/>
      <c r="F41" s="9">
        <f t="shared" si="2"/>
        <v>0</v>
      </c>
    </row>
    <row r="42" spans="1:6" ht="15.75">
      <c r="A42" s="10"/>
      <c r="B42" s="50" t="s">
        <v>39</v>
      </c>
      <c r="C42" s="2"/>
      <c r="D42" s="3"/>
      <c r="E42" s="4"/>
      <c r="F42" s="5">
        <f>SUM(F38:F41)</f>
        <v>0</v>
      </c>
    </row>
    <row r="43" spans="1:6">
      <c r="A43" s="12" t="s">
        <v>27</v>
      </c>
      <c r="B43" s="74" t="s">
        <v>33</v>
      </c>
      <c r="C43" s="74"/>
      <c r="D43" s="74"/>
      <c r="E43" s="74"/>
      <c r="F43" s="75"/>
    </row>
    <row r="44" spans="1:6" s="45" customFormat="1" ht="84">
      <c r="A44" s="6" t="s">
        <v>29</v>
      </c>
      <c r="B44" s="51" t="s">
        <v>79</v>
      </c>
      <c r="C44" s="7" t="s">
        <v>8</v>
      </c>
      <c r="D44" s="8">
        <v>66</v>
      </c>
      <c r="E44" s="9"/>
      <c r="F44" s="9">
        <f>E44*D44</f>
        <v>0</v>
      </c>
    </row>
    <row r="45" spans="1:6" s="45" customFormat="1">
      <c r="A45" s="6"/>
      <c r="B45" s="83" t="s">
        <v>66</v>
      </c>
      <c r="C45" s="7"/>
      <c r="D45" s="8"/>
      <c r="E45" s="9"/>
      <c r="F45" s="9"/>
    </row>
    <row r="46" spans="1:6" ht="84">
      <c r="A46" s="6" t="s">
        <v>30</v>
      </c>
      <c r="B46" s="51" t="s">
        <v>80</v>
      </c>
      <c r="C46" s="7" t="s">
        <v>8</v>
      </c>
      <c r="D46" s="8">
        <v>16</v>
      </c>
      <c r="E46" s="9"/>
      <c r="F46" s="9">
        <f t="shared" ref="F46:F48" si="3">E46*D46</f>
        <v>0</v>
      </c>
    </row>
    <row r="47" spans="1:6">
      <c r="A47" s="6"/>
      <c r="B47" s="83" t="s">
        <v>66</v>
      </c>
      <c r="C47" s="7"/>
      <c r="D47" s="31"/>
      <c r="E47" s="9"/>
      <c r="F47" s="9"/>
    </row>
    <row r="48" spans="1:6" ht="84">
      <c r="A48" t="s">
        <v>62</v>
      </c>
      <c r="B48" s="60" t="s">
        <v>86</v>
      </c>
      <c r="C48" s="58" t="s">
        <v>8</v>
      </c>
      <c r="D48" s="61">
        <v>100</v>
      </c>
      <c r="E48" s="59"/>
      <c r="F48" s="59">
        <f t="shared" si="3"/>
        <v>0</v>
      </c>
    </row>
    <row r="49" spans="1:6" ht="15.75">
      <c r="A49" s="10"/>
      <c r="B49" s="1" t="s">
        <v>40</v>
      </c>
      <c r="C49" s="17"/>
      <c r="D49" s="3"/>
      <c r="E49" s="4"/>
      <c r="F49" s="5">
        <f>SUM(F44:F48)</f>
        <v>0</v>
      </c>
    </row>
    <row r="50" spans="1:6">
      <c r="A50" s="40" t="s">
        <v>32</v>
      </c>
      <c r="B50" s="74" t="s">
        <v>49</v>
      </c>
      <c r="C50" s="74"/>
      <c r="D50" s="74"/>
      <c r="E50" s="74"/>
      <c r="F50" s="75"/>
    </row>
    <row r="51" spans="1:6" ht="72">
      <c r="A51" s="6" t="s">
        <v>34</v>
      </c>
      <c r="B51" s="51" t="s">
        <v>81</v>
      </c>
      <c r="C51" s="7" t="s">
        <v>6</v>
      </c>
      <c r="D51" s="8">
        <v>1</v>
      </c>
      <c r="E51" s="9"/>
      <c r="F51" s="9">
        <f>E51*D51</f>
        <v>0</v>
      </c>
    </row>
    <row r="52" spans="1:6">
      <c r="A52" s="6"/>
      <c r="B52" s="83" t="s">
        <v>66</v>
      </c>
      <c r="C52" s="7"/>
      <c r="D52" s="8"/>
      <c r="E52" s="9"/>
      <c r="F52" s="9"/>
    </row>
    <row r="53" spans="1:6" s="45" customFormat="1" ht="72">
      <c r="A53" s="6" t="s">
        <v>35</v>
      </c>
      <c r="B53" s="51" t="s">
        <v>82</v>
      </c>
      <c r="C53" s="7" t="s">
        <v>8</v>
      </c>
      <c r="D53" s="8">
        <v>50</v>
      </c>
      <c r="E53" s="9"/>
      <c r="F53" s="9">
        <f t="shared" ref="F53" si="4">E53*D53</f>
        <v>0</v>
      </c>
    </row>
    <row r="54" spans="1:6" s="45" customFormat="1">
      <c r="A54" s="66"/>
      <c r="B54" s="83" t="s">
        <v>66</v>
      </c>
      <c r="C54" s="67"/>
      <c r="D54" s="68"/>
      <c r="E54" s="69"/>
      <c r="F54" s="70"/>
    </row>
    <row r="55" spans="1:6">
      <c r="A55" s="16"/>
      <c r="B55" s="50" t="s">
        <v>50</v>
      </c>
      <c r="C55" s="17"/>
      <c r="D55" s="17"/>
      <c r="E55" s="17"/>
      <c r="F55" s="5">
        <f>SUM(F51:F53)</f>
        <v>0</v>
      </c>
    </row>
  </sheetData>
  <sheetProtection password="DD1D" sheet="1" objects="1" scenarios="1"/>
  <mergeCells count="6">
    <mergeCell ref="A26:A28"/>
    <mergeCell ref="B8:F8"/>
    <mergeCell ref="B43:F43"/>
    <mergeCell ref="B50:F50"/>
    <mergeCell ref="B25:F25"/>
    <mergeCell ref="B37:F37"/>
  </mergeCells>
  <pageMargins left="0.7" right="0.7" top="0.75" bottom="0.75" header="0.3" footer="0.3"/>
  <pageSetup paperSize="9" scale="89" orientation="landscape" r:id="rId1"/>
  <rowBreaks count="4" manualBreakCount="4">
    <brk id="14" max="5" man="1"/>
    <brk id="24" max="5" man="1"/>
    <brk id="36" max="5" man="1"/>
    <brk id="49" max="5" man="1"/>
  </rowBreaks>
</worksheet>
</file>

<file path=xl/worksheets/sheet2.xml><?xml version="1.0" encoding="utf-8"?>
<worksheet xmlns="http://schemas.openxmlformats.org/spreadsheetml/2006/main" xmlns:r="http://schemas.openxmlformats.org/officeDocument/2006/relationships">
  <dimension ref="B2:E26"/>
  <sheetViews>
    <sheetView workbookViewId="0">
      <selection activeCell="E16" sqref="E16"/>
    </sheetView>
  </sheetViews>
  <sheetFormatPr defaultRowHeight="15"/>
  <cols>
    <col min="3" max="3" width="17.140625" customWidth="1"/>
    <col min="4" max="4" width="36.7109375" customWidth="1"/>
    <col min="5" max="5" width="16" customWidth="1"/>
  </cols>
  <sheetData>
    <row r="2" spans="2:5">
      <c r="B2" s="78"/>
      <c r="C2" s="78"/>
      <c r="D2" s="78"/>
      <c r="E2" s="78"/>
    </row>
    <row r="3" spans="2:5">
      <c r="B3" s="45"/>
      <c r="C3" s="45"/>
      <c r="D3" s="45"/>
      <c r="E3" s="45"/>
    </row>
    <row r="4" spans="2:5" ht="30" customHeight="1">
      <c r="B4" s="81" t="s">
        <v>53</v>
      </c>
      <c r="C4" s="81"/>
      <c r="D4" s="81"/>
      <c r="E4" s="81"/>
    </row>
    <row r="5" spans="2:5">
      <c r="B5" s="79" t="s">
        <v>46</v>
      </c>
      <c r="C5" s="80" t="s">
        <v>47</v>
      </c>
      <c r="D5" s="80"/>
      <c r="E5" s="80"/>
    </row>
    <row r="6" spans="2:5">
      <c r="B6" s="79"/>
      <c r="C6" s="80"/>
      <c r="D6" s="80"/>
      <c r="E6" s="80"/>
    </row>
    <row r="7" spans="2:5">
      <c r="B7" s="46"/>
      <c r="C7" s="46"/>
      <c r="D7" s="46"/>
      <c r="E7" s="46"/>
    </row>
    <row r="8" spans="2:5">
      <c r="B8" s="41" t="s">
        <v>0</v>
      </c>
      <c r="C8" s="42" t="s">
        <v>56</v>
      </c>
      <c r="D8" s="43"/>
      <c r="E8" s="44"/>
    </row>
    <row r="9" spans="2:5">
      <c r="B9" s="47" t="s">
        <v>1</v>
      </c>
      <c r="C9" s="77" t="s">
        <v>2</v>
      </c>
      <c r="D9" s="77"/>
      <c r="E9" s="48">
        <f>'Troškovnik - AS GORNJE VINE'!F7</f>
        <v>0</v>
      </c>
    </row>
    <row r="10" spans="2:5">
      <c r="B10" s="47" t="s">
        <v>10</v>
      </c>
      <c r="C10" s="77" t="s">
        <v>11</v>
      </c>
      <c r="D10" s="77"/>
      <c r="E10" s="48">
        <f>'Troškovnik - AS GORNJE VINE'!F24</f>
        <v>0</v>
      </c>
    </row>
    <row r="11" spans="2:5">
      <c r="B11" s="49" t="s">
        <v>19</v>
      </c>
      <c r="C11" s="77" t="s">
        <v>24</v>
      </c>
      <c r="D11" s="77"/>
      <c r="E11" s="48">
        <f>'Troškovnik - AS GORNJE VINE'!F36</f>
        <v>0</v>
      </c>
    </row>
    <row r="12" spans="2:5">
      <c r="B12" s="49" t="s">
        <v>23</v>
      </c>
      <c r="C12" s="77" t="s">
        <v>28</v>
      </c>
      <c r="D12" s="77"/>
      <c r="E12" s="48">
        <f>'Troškovnik - AS GORNJE VINE'!F42</f>
        <v>0</v>
      </c>
    </row>
    <row r="13" spans="2:5">
      <c r="B13" s="49" t="s">
        <v>27</v>
      </c>
      <c r="C13" s="77" t="s">
        <v>33</v>
      </c>
      <c r="D13" s="77"/>
      <c r="E13" s="48">
        <f>'Troškovnik - AS GORNJE VINE'!F49</f>
        <v>0</v>
      </c>
    </row>
    <row r="14" spans="2:5">
      <c r="B14" s="49" t="s">
        <v>32</v>
      </c>
      <c r="C14" s="77" t="s">
        <v>49</v>
      </c>
      <c r="D14" s="77"/>
      <c r="E14" s="48">
        <f>'Troškovnik - AS GORNJE VINE'!F55</f>
        <v>0</v>
      </c>
    </row>
    <row r="15" spans="2:5">
      <c r="B15" s="82" t="s">
        <v>60</v>
      </c>
      <c r="C15" s="82"/>
      <c r="D15" s="82"/>
      <c r="E15" s="57">
        <f>SUM(E9:E14)</f>
        <v>0</v>
      </c>
    </row>
    <row r="16" spans="2:5">
      <c r="B16" s="82" t="s">
        <v>59</v>
      </c>
      <c r="C16" s="82"/>
      <c r="D16" s="82"/>
      <c r="E16" s="84">
        <f>E15*0.25</f>
        <v>0</v>
      </c>
    </row>
    <row r="17" spans="2:5">
      <c r="B17" s="82" t="s">
        <v>61</v>
      </c>
      <c r="C17" s="82"/>
      <c r="D17" s="82"/>
      <c r="E17" s="57">
        <f>E15*1.25</f>
        <v>0</v>
      </c>
    </row>
    <row r="18" spans="2:5">
      <c r="B18" s="76"/>
      <c r="C18" s="76"/>
      <c r="D18" s="56"/>
      <c r="E18" s="37"/>
    </row>
    <row r="19" spans="2:5" ht="15.75">
      <c r="B19" s="34"/>
      <c r="C19" s="35"/>
      <c r="D19" s="36"/>
      <c r="E19" s="38"/>
    </row>
    <row r="20" spans="2:5" ht="15.75">
      <c r="B20" s="33"/>
      <c r="C20" s="39"/>
      <c r="D20" s="39"/>
      <c r="E20" s="55"/>
    </row>
    <row r="21" spans="2:5">
      <c r="E21" s="55"/>
    </row>
    <row r="22" spans="2:5">
      <c r="E22" s="55"/>
    </row>
    <row r="24" spans="2:5">
      <c r="E24" s="55"/>
    </row>
    <row r="26" spans="2:5">
      <c r="E26" s="55"/>
    </row>
  </sheetData>
  <mergeCells count="14">
    <mergeCell ref="B18:C18"/>
    <mergeCell ref="C14:D14"/>
    <mergeCell ref="B2:E2"/>
    <mergeCell ref="B5:B6"/>
    <mergeCell ref="C5:E6"/>
    <mergeCell ref="C13:D13"/>
    <mergeCell ref="C9:D9"/>
    <mergeCell ref="C10:D10"/>
    <mergeCell ref="C11:D11"/>
    <mergeCell ref="C12:D12"/>
    <mergeCell ref="B4:E4"/>
    <mergeCell ref="B15:D15"/>
    <mergeCell ref="B16:D16"/>
    <mergeCell ref="B17:D17"/>
  </mergeCells>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Troškovnik - AS GORNJE VINE</vt:lpstr>
      <vt:lpstr>REKAPITULACIJA</vt:lpstr>
      <vt:lpstr>'Troškovnik - AS GORNJE VINE'!Podrucje_ispisa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mihaela.bastasic</cp:lastModifiedBy>
  <cp:lastPrinted>2021-01-18T14:31:38Z</cp:lastPrinted>
  <dcterms:created xsi:type="dcterms:W3CDTF">2017-01-13T11:16:23Z</dcterms:created>
  <dcterms:modified xsi:type="dcterms:W3CDTF">2021-03-08T13:11:01Z</dcterms:modified>
</cp:coreProperties>
</file>