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0245" windowHeight="2985"/>
  </bookViews>
  <sheets>
    <sheet name="Troškovnik" sheetId="2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7" i="2"/>
  <c r="U5"/>
  <c r="T5"/>
  <c r="S5"/>
  <c r="R5"/>
  <c r="Q5"/>
  <c r="P5"/>
  <c r="M5"/>
  <c r="N5"/>
  <c r="L5"/>
  <c r="G5"/>
  <c r="U8"/>
  <c r="T8"/>
  <c r="S8"/>
  <c r="R8"/>
  <c r="Q8"/>
  <c r="P8"/>
  <c r="N8"/>
  <c r="M8"/>
  <c r="L8"/>
  <c r="G8"/>
  <c r="U7"/>
  <c r="T7"/>
  <c r="S7"/>
  <c r="R7"/>
  <c r="Q7"/>
  <c r="P7"/>
  <c r="N7"/>
  <c r="M7"/>
  <c r="L7"/>
  <c r="G7"/>
  <c r="D20" l="1"/>
  <c r="F20" s="1"/>
  <c r="D19"/>
  <c r="F19" s="1"/>
  <c r="D18"/>
  <c r="F18" s="1"/>
  <c r="D16"/>
  <c r="F16" s="1"/>
  <c r="D15"/>
  <c r="F15" s="1"/>
  <c r="D14"/>
  <c r="F14" s="1"/>
  <c r="D13"/>
  <c r="F13" s="1"/>
  <c r="D12"/>
  <c r="F12" s="1"/>
  <c r="D10"/>
  <c r="F10" s="1"/>
  <c r="D8"/>
  <c r="D5"/>
  <c r="D9" l="1"/>
  <c r="F9" s="1"/>
  <c r="F8"/>
  <c r="F7"/>
  <c r="F5"/>
  <c r="E21" l="1"/>
  <c r="E22" s="1"/>
  <c r="E23" s="1"/>
</calcChain>
</file>

<file path=xl/sharedStrings.xml><?xml version="1.0" encoding="utf-8"?>
<sst xmlns="http://schemas.openxmlformats.org/spreadsheetml/2006/main" count="58" uniqueCount="52">
  <si>
    <t>Tomislavova 5</t>
  </si>
  <si>
    <t>SVEUKUPNO</t>
  </si>
  <si>
    <t>jed.mj.</t>
  </si>
  <si>
    <t>količina</t>
  </si>
  <si>
    <t>iznos</t>
  </si>
  <si>
    <t>br.st</t>
  </si>
  <si>
    <t>opis radova</t>
  </si>
  <si>
    <t>jed. cijena</t>
  </si>
  <si>
    <t>PRIPREMNI I ZEMLJANI RADOVI</t>
  </si>
  <si>
    <t>GRAĐEVINSKI RADOVI</t>
  </si>
  <si>
    <t>m'</t>
  </si>
  <si>
    <t>GRAĐEVINSKI RADOVI - POPLOČENJE PODLOGE ZA KAVEZE</t>
  </si>
  <si>
    <t>UKUPNO</t>
  </si>
  <si>
    <t>Iskop materijala za izvedbu nosivog sloja i postavu opločnika u sloju debljine cca. 30 cm. U stavku je uklječen iskop, utovar u vozilo i prijevoz na deponiju koju osigurava izvođač.</t>
  </si>
  <si>
    <t xml:space="preserve">Dobava i ugradnja odgovarajuće podloge za opločnjake od kamenog agregata tucanika gran. 2-4 mm,u debljini sloja do 3-5 cm. </t>
  </si>
  <si>
    <t>BRAVARSKI RADOVI</t>
  </si>
  <si>
    <t>Dobava i postava panela h=2,00 m. U stavku uključen sav potreban transport i rad do pune gotovosti. Stavka uključuje i sve potrebne tipske spojnice za ogradu sa dobavom, transportom i ugradnjom do pune gotovosti. Boja panela je zelena. Stavka se odnosi na postavu ograde oko kaveza i na postavu pokrova kaveza. Obračun po komadu panela dimenzija 2,50x2,00 m.</t>
  </si>
  <si>
    <t>kom</t>
  </si>
  <si>
    <t>kg</t>
  </si>
  <si>
    <t>m1</t>
  </si>
  <si>
    <t>paušal</t>
  </si>
  <si>
    <t>UREĐENJE OKOLIŠA</t>
  </si>
  <si>
    <t>m³</t>
  </si>
  <si>
    <t>m²</t>
  </si>
  <si>
    <t>S. Radića 1 i 3</t>
  </si>
  <si>
    <t>S. Radića 5 i 7</t>
  </si>
  <si>
    <t>S. Radića 17, 19 i 21</t>
  </si>
  <si>
    <t>Tomislavova 15, 17, 19, 21, 21 a</t>
  </si>
  <si>
    <t>Tomislavova 7, 9, 11, 13</t>
  </si>
  <si>
    <t>M. Gupca 32 i 34</t>
  </si>
  <si>
    <t>S. Rubido 1, 3, 5</t>
  </si>
  <si>
    <t>S. Rubido 7, 9, 11</t>
  </si>
  <si>
    <t>M. Gupca 40, 42</t>
  </si>
  <si>
    <t>M. Gupca 44, 46</t>
  </si>
  <si>
    <t>M. Gupca 48, 50</t>
  </si>
  <si>
    <t>P. Zrinskog 8, 8a</t>
  </si>
  <si>
    <t>Zagrebačka 1, 3</t>
  </si>
  <si>
    <t>J. Butorca 1, 2b, 3</t>
  </si>
  <si>
    <t>M. Baltića 1</t>
  </si>
  <si>
    <t>Izvedba blokade metalnim zaprekama u svrhu pristupa kavezu. Stavka uključuje izvedbu metalnih zapreka od cijevi ø2", minimalne visine H=40 cm od poda. Duljinu zapreka prilagoditi duljini parkirnih mjesta na lokaciji na kojoj se postavlja zapreka. U cijenu uključen sav potreban rad, transport i materijal za učvršćenje zapreka u podlogu. Konstrukcija treba biti galvanizirana i obojana u zelenu boju kao ograda.</t>
  </si>
  <si>
    <t xml:space="preserve">Dobava i ugradnja odgovarajućeg tamponskog sloja nosivog sloja (fina podloga) od mješanog kamenog agregata gran. 0-32mm,u debljini sloja do 20cm kao nosivi sloj. Stavka uključuje nabijanje u slojevima od po 10 cm i transport materijala do mjesta ugradnje. </t>
  </si>
  <si>
    <t>Nabava, doprema i ugradnja parkovnih rubnjaka 8 x 20 x 100 cm na pripremljenu betonsku podlogu od betona klase C 12/15. U cijenu uključiti dobavu, sav transport i ugradnju betonskih rubnjaka i betona.</t>
  </si>
  <si>
    <t>Dobava i postava opločenja od tlakavca na pripremljenu posteljicu betonskih opločnika minimalno d=6cm. Voditi računa o nagibu površine (odvodnja vode s površine). Boja opločnika siva. U cijenu uključena sva potrebna rezanja i prilagodbe opločnika.</t>
  </si>
  <si>
    <t xml:space="preserve">Dobava i postava tipskih stupova 60x60 mm za panelnu ogradu iz stavke st.1. Cijena ukuljučuje sav rad, transoprt i materijal potreban za punu funcionalnost stupa. Boja stupa zelena. </t>
  </si>
  <si>
    <t>Dobava i ugradnja podkonstrukcije 50x50x2 mm za pokrov od panelene ograde. U stavku uključen sav potreban rad, materijal i transport. Podkonstrukcija se ugrađuje na tipske stupove. Konstrukcija treba biti galvanizirana i obojana u zelenu boju, kao i stupovi.</t>
  </si>
  <si>
    <t>Izrada i montaža dvokrilnih vrata dimenzija 1,70x2,00m (svijetli otvor). Vrata se izrađuju od čeličnih profila 40x40x3 mm sa ispunama od elemenata panelne ograde. U cijenu uključeni i stupovi s obje strane vrata dimenzija 60x60x3 mm. Boja konstrukcije vrata je zelena kao i ograda. U cijenu uključiti i ugradnju brave s cilindrom i kugle za otvaranje vrata koju isporučuje Komunalno poduzeće d.o.o. Vrata izvesti na način da se može ugraditi brava s cilindrom i kugla. U cijenu uključiti i okov za zatvaranje dvokrilnih vrata na konstrukciju i pante.</t>
  </si>
  <si>
    <t xml:space="preserve">Sadnja grmlja oko ograde kaveza. Raslinje treba biti visine kod sadnje 60 - 80 cm. Sadnja se obavlja na razmaku oko 70 cm od biljke do biljke. </t>
  </si>
  <si>
    <t>Izrada i montaža jednokrilnih vrata dimenzija 1,30x2,00m (svijetli otvor). Vrata se izrađuju od čeličnih profila 40x40x3 mm sa ispunama od elemenata panelne ograde. U cijenu uključeni i stupovi s obje strane vrata dimenzija 60x60x3 mm. Boja konstrukcije vrata je zelena kao i ograda iz st.1. U cijenu uključiti i ugradnju brave s cilindrom i kugle za otvaranje vrata koju isporučuje Komunalno poduzeće d.o.o. Vrata izvesti na način da se može ugraditi brava s cilindrom i kugla. U cijenu uključiti i okov za zatvaranje vrata na konstrukciju i pante.</t>
  </si>
  <si>
    <t xml:space="preserve">Vađenje rubnjaka i sitno razbijanje betona. U cijenu uključiti sav potreban, rad, transport i prijevoz do deponiju koju osigurava izvođač. </t>
  </si>
  <si>
    <t>PDV (25%)</t>
  </si>
  <si>
    <t>Količine prema Ulicama</t>
  </si>
  <si>
    <t>NAPOMENA: Gospodarski subjekt popunjava jedinične cijene (stupac br.5)</t>
  </si>
</sst>
</file>

<file path=xl/styles.xml><?xml version="1.0" encoding="utf-8"?>
<styleSheet xmlns="http://schemas.openxmlformats.org/spreadsheetml/2006/main">
  <numFmts count="2">
    <numFmt numFmtId="44" formatCode="_-* #,##0.00\ &quot;kn&quot;_-;\-* #,##0.00\ &quot;kn&quot;_-;_-* &quot;-&quot;??\ &quot;kn&quot;_-;_-@_-"/>
    <numFmt numFmtId="43" formatCode="_-* #,##0.00\ _k_n_-;\-* #,##0.00\ _k_n_-;_-* &quot;-&quot;??\ _k_n_-;_-@_-"/>
  </numFmts>
  <fonts count="9">
    <font>
      <sz val="11"/>
      <color theme="1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1"/>
      <name val="Arial CE"/>
      <charset val="238"/>
    </font>
    <font>
      <sz val="10"/>
      <color theme="1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0"/>
      <color theme="2" tint="-0.499984740745262"/>
      <name val="Arial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/>
      <bottom/>
      <diagonal/>
    </border>
    <border>
      <left/>
      <right style="double">
        <color indexed="64"/>
      </right>
      <top/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</borders>
  <cellStyleXfs count="7">
    <xf numFmtId="0" fontId="0" fillId="0" borderId="0"/>
    <xf numFmtId="0" fontId="1" fillId="2" borderId="0" applyNumberFormat="0" applyBorder="0" applyAlignment="0" applyProtection="0"/>
    <xf numFmtId="0" fontId="3" fillId="0" borderId="0"/>
    <xf numFmtId="0" fontId="4" fillId="0" borderId="0">
      <alignment vertical="center"/>
    </xf>
    <xf numFmtId="0" fontId="3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/>
  </cellStyleXfs>
  <cellXfs count="90">
    <xf numFmtId="0" fontId="0" fillId="0" borderId="0" xfId="0"/>
    <xf numFmtId="0" fontId="3" fillId="0" borderId="3" xfId="0" applyFont="1" applyBorder="1" applyAlignment="1">
      <alignment horizontal="justify" vertical="center" wrapText="1"/>
    </xf>
    <xf numFmtId="0" fontId="3" fillId="0" borderId="3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3" xfId="0" applyFont="1" applyFill="1" applyBorder="1" applyAlignment="1">
      <alignment horizontal="left" vertical="top" wrapText="1"/>
    </xf>
    <xf numFmtId="4" fontId="5" fillId="0" borderId="0" xfId="0" applyNumberFormat="1" applyFont="1" applyAlignment="1">
      <alignment wrapText="1"/>
    </xf>
    <xf numFmtId="0" fontId="3" fillId="0" borderId="3" xfId="4" applyFont="1" applyFill="1" applyBorder="1" applyAlignment="1">
      <alignment horizontal="center" wrapText="1"/>
    </xf>
    <xf numFmtId="0" fontId="5" fillId="0" borderId="0" xfId="0" applyFont="1"/>
    <xf numFmtId="4" fontId="5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wrapText="1"/>
    </xf>
    <xf numFmtId="2" fontId="5" fillId="0" borderId="0" xfId="0" applyNumberFormat="1" applyFont="1"/>
    <xf numFmtId="0" fontId="5" fillId="0" borderId="8" xfId="0" applyFont="1" applyBorder="1" applyAlignment="1">
      <alignment horizontal="center"/>
    </xf>
    <xf numFmtId="0" fontId="5" fillId="4" borderId="0" xfId="0" applyFont="1" applyFill="1"/>
    <xf numFmtId="2" fontId="3" fillId="0" borderId="9" xfId="0" applyNumberFormat="1" applyFont="1" applyFill="1" applyBorder="1" applyAlignment="1"/>
    <xf numFmtId="0" fontId="2" fillId="4" borderId="4" xfId="2" applyNumberFormat="1" applyFont="1" applyFill="1" applyBorder="1" applyAlignment="1">
      <alignment horizontal="center" wrapText="1"/>
    </xf>
    <xf numFmtId="0" fontId="2" fillId="4" borderId="4" xfId="2" applyNumberFormat="1" applyFont="1" applyFill="1" applyBorder="1" applyAlignment="1">
      <alignment horizontal="justify" vertical="top" wrapText="1"/>
    </xf>
    <xf numFmtId="0" fontId="3" fillId="4" borderId="4" xfId="2" applyFont="1" applyFill="1" applyBorder="1" applyAlignment="1">
      <alignment horizontal="center"/>
    </xf>
    <xf numFmtId="4" fontId="3" fillId="4" borderId="4" xfId="2" applyNumberFormat="1" applyFont="1" applyFill="1" applyBorder="1" applyAlignment="1">
      <alignment horizontal="center"/>
    </xf>
    <xf numFmtId="0" fontId="3" fillId="4" borderId="1" xfId="2" applyFont="1" applyFill="1" applyBorder="1" applyAlignment="1">
      <alignment horizontal="center"/>
    </xf>
    <xf numFmtId="4" fontId="3" fillId="4" borderId="1" xfId="2" applyNumberFormat="1" applyFont="1" applyFill="1" applyBorder="1" applyAlignment="1">
      <alignment horizontal="center"/>
    </xf>
    <xf numFmtId="0" fontId="3" fillId="4" borderId="2" xfId="2" applyNumberFormat="1" applyFont="1" applyFill="1" applyBorder="1" applyAlignment="1">
      <alignment horizontal="center" wrapText="1"/>
    </xf>
    <xf numFmtId="0" fontId="3" fillId="5" borderId="2" xfId="2" applyNumberFormat="1" applyFont="1" applyFill="1" applyBorder="1" applyAlignment="1">
      <alignment horizontal="center" wrapText="1"/>
    </xf>
    <xf numFmtId="0" fontId="5" fillId="5" borderId="0" xfId="0" applyFont="1" applyFill="1" applyAlignment="1">
      <alignment wrapText="1"/>
    </xf>
    <xf numFmtId="0" fontId="5" fillId="5" borderId="0" xfId="0" applyFont="1" applyFill="1"/>
    <xf numFmtId="0" fontId="3" fillId="0" borderId="0" xfId="0" applyFont="1" applyFill="1" applyBorder="1" applyAlignment="1">
      <alignment horizontal="left" vertical="top" wrapText="1"/>
    </xf>
    <xf numFmtId="0" fontId="3" fillId="0" borderId="0" xfId="4" applyFont="1" applyFill="1" applyBorder="1" applyAlignment="1">
      <alignment horizontal="center" wrapText="1"/>
    </xf>
    <xf numFmtId="0" fontId="5" fillId="4" borderId="4" xfId="0" applyFont="1" applyFill="1" applyBorder="1"/>
    <xf numFmtId="0" fontId="3" fillId="4" borderId="2" xfId="2" applyNumberFormat="1" applyFont="1" applyFill="1" applyBorder="1" applyAlignment="1">
      <alignment horizontal="justify" vertical="top" wrapText="1"/>
    </xf>
    <xf numFmtId="0" fontId="3" fillId="4" borderId="2" xfId="2" applyFont="1" applyFill="1" applyBorder="1" applyAlignment="1">
      <alignment horizontal="center"/>
    </xf>
    <xf numFmtId="0" fontId="3" fillId="0" borderId="0" xfId="0" applyFont="1" applyBorder="1" applyAlignment="1">
      <alignment vertical="top" wrapText="1"/>
    </xf>
    <xf numFmtId="2" fontId="3" fillId="0" borderId="0" xfId="0" applyNumberFormat="1" applyFont="1" applyFill="1" applyBorder="1" applyAlignment="1"/>
    <xf numFmtId="2" fontId="3" fillId="0" borderId="4" xfId="0" applyNumberFormat="1" applyFont="1" applyFill="1" applyBorder="1" applyAlignment="1"/>
    <xf numFmtId="4" fontId="5" fillId="0" borderId="9" xfId="0" applyNumberFormat="1" applyFont="1" applyBorder="1" applyAlignment="1">
      <alignment wrapText="1"/>
    </xf>
    <xf numFmtId="4" fontId="5" fillId="0" borderId="9" xfId="0" applyNumberFormat="1" applyFont="1" applyBorder="1" applyAlignment="1">
      <alignment horizontal="center"/>
    </xf>
    <xf numFmtId="4" fontId="5" fillId="0" borderId="4" xfId="0" applyNumberFormat="1" applyFont="1" applyBorder="1" applyAlignment="1">
      <alignment vertical="top" wrapText="1"/>
    </xf>
    <xf numFmtId="4" fontId="5" fillId="0" borderId="4" xfId="0" applyNumberFormat="1" applyFont="1" applyBorder="1" applyAlignment="1">
      <alignment horizontal="center"/>
    </xf>
    <xf numFmtId="4" fontId="5" fillId="0" borderId="4" xfId="0" applyNumberFormat="1" applyFont="1" applyBorder="1" applyAlignment="1">
      <alignment wrapText="1"/>
    </xf>
    <xf numFmtId="0" fontId="3" fillId="0" borderId="6" xfId="0" applyNumberFormat="1" applyFont="1" applyBorder="1" applyAlignment="1">
      <alignment horizontal="center" vertical="top"/>
    </xf>
    <xf numFmtId="0" fontId="3" fillId="0" borderId="8" xfId="2" applyFont="1" applyFill="1" applyBorder="1" applyAlignment="1">
      <alignment horizontal="center" vertical="top" wrapText="1"/>
    </xf>
    <xf numFmtId="0" fontId="3" fillId="0" borderId="7" xfId="0" applyFont="1" applyFill="1" applyBorder="1" applyAlignment="1">
      <alignment horizontal="center"/>
    </xf>
    <xf numFmtId="0" fontId="3" fillId="3" borderId="7" xfId="0" applyNumberFormat="1" applyFont="1" applyFill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2" fillId="4" borderId="5" xfId="2" applyNumberFormat="1" applyFont="1" applyFill="1" applyBorder="1" applyAlignment="1">
      <alignment horizontal="center" wrapText="1"/>
    </xf>
    <xf numFmtId="0" fontId="2" fillId="4" borderId="6" xfId="2" applyNumberFormat="1" applyFont="1" applyFill="1" applyBorder="1" applyAlignment="1">
      <alignment horizontal="justify" vertical="top" wrapText="1"/>
    </xf>
    <xf numFmtId="0" fontId="3" fillId="0" borderId="6" xfId="2" applyFont="1" applyFill="1" applyBorder="1" applyAlignment="1">
      <alignment horizontal="center" vertical="top" wrapText="1"/>
    </xf>
    <xf numFmtId="4" fontId="5" fillId="0" borderId="9" xfId="0" applyNumberFormat="1" applyFont="1" applyBorder="1" applyAlignment="1">
      <alignment vertical="top" wrapText="1"/>
    </xf>
    <xf numFmtId="4" fontId="2" fillId="4" borderId="11" xfId="2" applyNumberFormat="1" applyFont="1" applyFill="1" applyBorder="1" applyAlignment="1">
      <alignment horizontal="center"/>
    </xf>
    <xf numFmtId="4" fontId="2" fillId="4" borderId="12" xfId="2" applyNumberFormat="1" applyFont="1" applyFill="1" applyBorder="1" applyAlignment="1">
      <alignment horizontal="center"/>
    </xf>
    <xf numFmtId="4" fontId="2" fillId="0" borderId="13" xfId="0" applyNumberFormat="1" applyFont="1" applyFill="1" applyBorder="1" applyAlignment="1">
      <alignment horizontal="center"/>
    </xf>
    <xf numFmtId="4" fontId="2" fillId="4" borderId="10" xfId="2" applyNumberFormat="1" applyFont="1" applyFill="1" applyBorder="1" applyAlignment="1">
      <alignment horizontal="center"/>
    </xf>
    <xf numFmtId="4" fontId="2" fillId="0" borderId="14" xfId="0" applyNumberFormat="1" applyFont="1" applyFill="1" applyBorder="1" applyAlignment="1">
      <alignment horizontal="center"/>
    </xf>
    <xf numFmtId="4" fontId="2" fillId="0" borderId="10" xfId="0" applyNumberFormat="1" applyFont="1" applyFill="1" applyBorder="1" applyAlignment="1">
      <alignment horizontal="center"/>
    </xf>
    <xf numFmtId="4" fontId="2" fillId="0" borderId="15" xfId="0" applyNumberFormat="1" applyFont="1" applyFill="1" applyBorder="1" applyAlignment="1">
      <alignment horizontal="center"/>
    </xf>
    <xf numFmtId="4" fontId="3" fillId="0" borderId="0" xfId="0" applyNumberFormat="1" applyFont="1" applyFill="1" applyBorder="1" applyAlignment="1" applyProtection="1">
      <alignment horizontal="center"/>
      <protection locked="0"/>
    </xf>
    <xf numFmtId="4" fontId="3" fillId="4" borderId="4" xfId="2" applyNumberFormat="1" applyFont="1" applyFill="1" applyBorder="1" applyAlignment="1" applyProtection="1">
      <alignment horizontal="center"/>
      <protection locked="0"/>
    </xf>
    <xf numFmtId="4" fontId="3" fillId="0" borderId="3" xfId="0" applyNumberFormat="1" applyFont="1" applyFill="1" applyBorder="1" applyAlignment="1" applyProtection="1">
      <alignment horizontal="center"/>
      <protection locked="0"/>
    </xf>
    <xf numFmtId="4" fontId="5" fillId="0" borderId="9" xfId="0" applyNumberFormat="1" applyFont="1" applyBorder="1" applyAlignment="1" applyProtection="1">
      <alignment horizontal="center"/>
      <protection locked="0"/>
    </xf>
    <xf numFmtId="4" fontId="5" fillId="0" borderId="4" xfId="0" applyNumberFormat="1" applyFont="1" applyBorder="1" applyAlignment="1" applyProtection="1">
      <alignment horizontal="center"/>
      <protection locked="0"/>
    </xf>
    <xf numFmtId="4" fontId="5" fillId="0" borderId="0" xfId="0" applyNumberFormat="1" applyFont="1" applyAlignment="1" applyProtection="1">
      <alignment horizontal="center"/>
      <protection locked="0"/>
    </xf>
    <xf numFmtId="0" fontId="5" fillId="0" borderId="0" xfId="0" applyFont="1" applyBorder="1"/>
    <xf numFmtId="0" fontId="2" fillId="3" borderId="1" xfId="2" applyNumberFormat="1" applyFont="1" applyFill="1" applyBorder="1" applyAlignment="1">
      <alignment horizontal="center" wrapText="1"/>
    </xf>
    <xf numFmtId="0" fontId="2" fillId="3" borderId="1" xfId="2" applyNumberFormat="1" applyFont="1" applyFill="1" applyBorder="1" applyAlignment="1">
      <alignment horizontal="center" vertical="top" wrapText="1"/>
    </xf>
    <xf numFmtId="0" fontId="2" fillId="3" borderId="1" xfId="2" applyFont="1" applyFill="1" applyBorder="1" applyAlignment="1">
      <alignment horizontal="center"/>
    </xf>
    <xf numFmtId="3" fontId="2" fillId="3" borderId="1" xfId="2" applyNumberFormat="1" applyFont="1" applyFill="1" applyBorder="1" applyAlignment="1">
      <alignment horizontal="center"/>
    </xf>
    <xf numFmtId="0" fontId="8" fillId="5" borderId="0" xfId="0" applyFont="1" applyFill="1" applyAlignment="1">
      <alignment horizontal="center" vertical="center" wrapText="1"/>
    </xf>
    <xf numFmtId="0" fontId="8" fillId="5" borderId="0" xfId="0" applyFont="1" applyFill="1" applyAlignment="1">
      <alignment wrapText="1"/>
    </xf>
    <xf numFmtId="0" fontId="8" fillId="4" borderId="0" xfId="0" applyFont="1" applyFill="1" applyBorder="1" applyAlignment="1">
      <alignment horizontal="center"/>
    </xf>
    <xf numFmtId="0" fontId="8" fillId="4" borderId="0" xfId="0" applyFont="1" applyFill="1"/>
    <xf numFmtId="0" fontId="8" fillId="4" borderId="4" xfId="0" applyFont="1" applyFill="1" applyBorder="1"/>
    <xf numFmtId="0" fontId="8" fillId="0" borderId="0" xfId="0" applyFont="1"/>
    <xf numFmtId="2" fontId="8" fillId="0" borderId="0" xfId="0" applyNumberFormat="1" applyFont="1"/>
    <xf numFmtId="0" fontId="7" fillId="0" borderId="0" xfId="0" applyFont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8" fillId="4" borderId="18" xfId="0" applyFont="1" applyFill="1" applyBorder="1" applyAlignment="1">
      <alignment horizontal="center"/>
    </xf>
    <xf numFmtId="0" fontId="8" fillId="4" borderId="3" xfId="0" applyFont="1" applyFill="1" applyBorder="1" applyAlignment="1">
      <alignment horizontal="center"/>
    </xf>
    <xf numFmtId="0" fontId="2" fillId="5" borderId="5" xfId="2" applyNumberFormat="1" applyFont="1" applyFill="1" applyBorder="1" applyAlignment="1">
      <alignment horizontal="center" vertical="center" wrapText="1"/>
    </xf>
    <xf numFmtId="0" fontId="2" fillId="5" borderId="4" xfId="2" applyNumberFormat="1" applyFont="1" applyFill="1" applyBorder="1" applyAlignment="1">
      <alignment horizontal="center" vertical="center" wrapText="1"/>
    </xf>
    <xf numFmtId="0" fontId="2" fillId="5" borderId="10" xfId="2" applyNumberFormat="1" applyFont="1" applyFill="1" applyBorder="1" applyAlignment="1">
      <alignment horizontal="center" vertical="center" wrapText="1"/>
    </xf>
    <xf numFmtId="44" fontId="7" fillId="6" borderId="12" xfId="6" applyFont="1" applyFill="1" applyBorder="1" applyAlignment="1" applyProtection="1">
      <alignment horizontal="center"/>
      <protection locked="0"/>
    </xf>
    <xf numFmtId="44" fontId="7" fillId="6" borderId="17" xfId="6" applyFont="1" applyFill="1" applyBorder="1" applyAlignment="1" applyProtection="1">
      <alignment horizontal="center"/>
      <protection locked="0"/>
    </xf>
    <xf numFmtId="44" fontId="2" fillId="4" borderId="16" xfId="6" applyFont="1" applyFill="1" applyBorder="1" applyAlignment="1">
      <alignment horizontal="center"/>
    </xf>
    <xf numFmtId="44" fontId="2" fillId="4" borderId="15" xfId="6" applyFont="1" applyFill="1" applyBorder="1" applyAlignment="1">
      <alignment horizontal="center"/>
    </xf>
    <xf numFmtId="0" fontId="7" fillId="6" borderId="9" xfId="0" applyFont="1" applyFill="1" applyBorder="1" applyAlignment="1">
      <alignment horizontal="center"/>
    </xf>
    <xf numFmtId="0" fontId="7" fillId="6" borderId="7" xfId="0" applyFont="1" applyFill="1" applyBorder="1" applyAlignment="1">
      <alignment horizontal="center"/>
    </xf>
    <xf numFmtId="0" fontId="7" fillId="6" borderId="0" xfId="0" applyFont="1" applyFill="1" applyBorder="1" applyAlignment="1">
      <alignment horizontal="center"/>
    </xf>
    <xf numFmtId="0" fontId="7" fillId="6" borderId="8" xfId="0" applyFont="1" applyFill="1" applyBorder="1" applyAlignment="1">
      <alignment horizontal="center"/>
    </xf>
    <xf numFmtId="0" fontId="2" fillId="4" borderId="4" xfId="1" applyFont="1" applyFill="1" applyBorder="1" applyAlignment="1">
      <alignment horizontal="center"/>
    </xf>
    <xf numFmtId="0" fontId="2" fillId="4" borderId="6" xfId="1" applyFont="1" applyFill="1" applyBorder="1" applyAlignment="1">
      <alignment horizontal="center"/>
    </xf>
  </cellXfs>
  <cellStyles count="7">
    <cellStyle name="Neutralno" xfId="1" builtinId="28"/>
    <cellStyle name="Normal 140" xfId="2"/>
    <cellStyle name="Obično" xfId="0" builtinId="0"/>
    <cellStyle name="Obično 2" xfId="4"/>
    <cellStyle name="Obično 31" xfId="3"/>
    <cellStyle name="Valuta" xfId="6" builtinId="4"/>
    <cellStyle name="Zarez 2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A30"/>
  <sheetViews>
    <sheetView tabSelected="1" zoomScaleNormal="100" workbookViewId="0">
      <pane ySplit="1" topLeftCell="A5" activePane="bottomLeft" state="frozen"/>
      <selection pane="bottomLeft" activeCell="E27" sqref="E27"/>
    </sheetView>
  </sheetViews>
  <sheetFormatPr defaultColWidth="9.140625" defaultRowHeight="12.75"/>
  <cols>
    <col min="1" max="1" width="4.28515625" style="7" bestFit="1" customWidth="1"/>
    <col min="2" max="2" width="50.5703125" style="7" customWidth="1"/>
    <col min="3" max="3" width="6" style="9" bestFit="1" customWidth="1"/>
    <col min="4" max="4" width="6.85546875" style="9" bestFit="1" customWidth="1"/>
    <col min="5" max="5" width="9" style="9" bestFit="1" customWidth="1"/>
    <col min="6" max="6" width="9.85546875" style="12" bestFit="1" customWidth="1"/>
    <col min="7" max="9" width="9.140625" style="7"/>
    <col min="10" max="10" width="10.85546875" style="7" bestFit="1" customWidth="1"/>
    <col min="11" max="11" width="10.5703125" style="7" customWidth="1"/>
    <col min="12" max="12" width="10.7109375" style="7" customWidth="1"/>
    <col min="13" max="18" width="9.140625" style="7"/>
    <col min="19" max="19" width="11.7109375" style="7" customWidth="1"/>
    <col min="20" max="20" width="10.85546875" style="7" customWidth="1"/>
    <col min="21" max="21" width="9.140625" style="7"/>
    <col min="22" max="22" width="11.140625" style="7" customWidth="1"/>
    <col min="23" max="16384" width="9.140625" style="7"/>
  </cols>
  <sheetData>
    <row r="1" spans="1:27" s="24" customFormat="1" ht="38.25" customHeight="1">
      <c r="A1" s="22"/>
      <c r="B1" s="77" t="s">
        <v>11</v>
      </c>
      <c r="C1" s="78"/>
      <c r="D1" s="78"/>
      <c r="E1" s="78"/>
      <c r="F1" s="79"/>
      <c r="G1" s="66" t="s">
        <v>24</v>
      </c>
      <c r="H1" s="66" t="s">
        <v>25</v>
      </c>
      <c r="I1" s="66" t="s">
        <v>26</v>
      </c>
      <c r="J1" s="66" t="s">
        <v>27</v>
      </c>
      <c r="K1" s="66" t="s">
        <v>28</v>
      </c>
      <c r="L1" s="66" t="s">
        <v>0</v>
      </c>
      <c r="M1" s="66" t="s">
        <v>29</v>
      </c>
      <c r="N1" s="66" t="s">
        <v>30</v>
      </c>
      <c r="O1" s="66" t="s">
        <v>31</v>
      </c>
      <c r="P1" s="66" t="s">
        <v>32</v>
      </c>
      <c r="Q1" s="66" t="s">
        <v>33</v>
      </c>
      <c r="R1" s="66" t="s">
        <v>34</v>
      </c>
      <c r="S1" s="66" t="s">
        <v>35</v>
      </c>
      <c r="T1" s="66" t="s">
        <v>36</v>
      </c>
      <c r="U1" s="66" t="s">
        <v>37</v>
      </c>
      <c r="V1" s="66" t="s">
        <v>38</v>
      </c>
      <c r="W1" s="67"/>
      <c r="X1" s="23"/>
      <c r="Y1" s="23"/>
      <c r="Z1" s="23"/>
      <c r="AA1" s="23"/>
    </row>
    <row r="2" spans="1:27" s="13" customFormat="1">
      <c r="A2" s="62">
        <v>1</v>
      </c>
      <c r="B2" s="63">
        <v>2</v>
      </c>
      <c r="C2" s="64">
        <v>3</v>
      </c>
      <c r="D2" s="64">
        <v>4</v>
      </c>
      <c r="E2" s="64">
        <v>5</v>
      </c>
      <c r="F2" s="65">
        <v>6</v>
      </c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  <c r="V2" s="68"/>
      <c r="W2" s="69"/>
    </row>
    <row r="3" spans="1:27" s="13" customFormat="1" ht="25.5">
      <c r="A3" s="21" t="s">
        <v>5</v>
      </c>
      <c r="B3" s="28" t="s">
        <v>6</v>
      </c>
      <c r="C3" s="29" t="s">
        <v>2</v>
      </c>
      <c r="D3" s="29" t="s">
        <v>3</v>
      </c>
      <c r="E3" s="29" t="s">
        <v>7</v>
      </c>
      <c r="F3" s="48" t="s">
        <v>4</v>
      </c>
      <c r="G3" s="75" t="s">
        <v>50</v>
      </c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76"/>
      <c r="T3" s="76"/>
      <c r="U3" s="76"/>
      <c r="V3" s="76"/>
      <c r="W3" s="69"/>
    </row>
    <row r="4" spans="1:27" s="27" customFormat="1">
      <c r="A4" s="44"/>
      <c r="B4" s="45" t="s">
        <v>8</v>
      </c>
      <c r="C4" s="19"/>
      <c r="D4" s="20"/>
      <c r="E4" s="20"/>
      <c r="F4" s="49"/>
      <c r="G4" s="70"/>
      <c r="H4" s="70"/>
      <c r="I4" s="70"/>
      <c r="J4" s="70"/>
      <c r="K4" s="70"/>
      <c r="L4" s="70"/>
      <c r="M4" s="70"/>
      <c r="N4" s="70"/>
      <c r="O4" s="70"/>
      <c r="P4" s="70"/>
      <c r="Q4" s="70"/>
      <c r="R4" s="70"/>
      <c r="S4" s="70"/>
      <c r="T4" s="70"/>
      <c r="U4" s="70"/>
      <c r="V4" s="70"/>
      <c r="W4" s="70"/>
    </row>
    <row r="5" spans="1:27" ht="51">
      <c r="A5" s="38">
        <v>1</v>
      </c>
      <c r="B5" s="30" t="s">
        <v>13</v>
      </c>
      <c r="C5" s="3" t="s">
        <v>22</v>
      </c>
      <c r="D5" s="31">
        <f>SUM(G5:V5)</f>
        <v>57.600000000000009</v>
      </c>
      <c r="E5" s="55"/>
      <c r="F5" s="50">
        <f>D5*E5</f>
        <v>0</v>
      </c>
      <c r="G5" s="71">
        <f>(G10+1.5)*0.3</f>
        <v>9.4499999999999993</v>
      </c>
      <c r="H5" s="69"/>
      <c r="I5" s="69"/>
      <c r="J5" s="69"/>
      <c r="K5" s="69"/>
      <c r="L5" s="71">
        <f>(L10+1.5)*0.3</f>
        <v>8.25</v>
      </c>
      <c r="M5" s="71">
        <f>(M10+1.5)*0.3</f>
        <v>5.25</v>
      </c>
      <c r="N5" s="71">
        <f>(N10+1.5)*0.3</f>
        <v>2.25</v>
      </c>
      <c r="O5" s="69"/>
      <c r="P5" s="71">
        <f t="shared" ref="P5:U5" si="0">(P10+1.5)*0.3</f>
        <v>8.25</v>
      </c>
      <c r="Q5" s="71">
        <f t="shared" si="0"/>
        <v>6.45</v>
      </c>
      <c r="R5" s="71">
        <f t="shared" si="0"/>
        <v>2.25</v>
      </c>
      <c r="S5" s="71">
        <f t="shared" si="0"/>
        <v>2.25</v>
      </c>
      <c r="T5" s="71">
        <f t="shared" si="0"/>
        <v>4.95</v>
      </c>
      <c r="U5" s="71">
        <f t="shared" si="0"/>
        <v>8.25</v>
      </c>
      <c r="V5" s="69"/>
      <c r="W5" s="71"/>
    </row>
    <row r="6" spans="1:27" s="27" customFormat="1">
      <c r="A6" s="15"/>
      <c r="B6" s="16" t="s">
        <v>9</v>
      </c>
      <c r="C6" s="17"/>
      <c r="D6" s="18"/>
      <c r="E6" s="56"/>
      <c r="F6" s="51"/>
      <c r="G6" s="70"/>
      <c r="H6" s="70"/>
      <c r="I6" s="70"/>
      <c r="J6" s="70"/>
      <c r="K6" s="70"/>
      <c r="L6" s="70"/>
      <c r="M6" s="70"/>
      <c r="N6" s="70"/>
      <c r="O6" s="70"/>
      <c r="P6" s="70"/>
      <c r="Q6" s="70"/>
      <c r="R6" s="70"/>
      <c r="S6" s="70"/>
      <c r="T6" s="70"/>
      <c r="U6" s="70"/>
      <c r="V6" s="70"/>
      <c r="W6" s="70"/>
    </row>
    <row r="7" spans="1:27" ht="63.75">
      <c r="A7" s="38">
        <v>2</v>
      </c>
      <c r="B7" s="1" t="s">
        <v>40</v>
      </c>
      <c r="C7" s="2" t="s">
        <v>22</v>
      </c>
      <c r="D7" s="14">
        <f>SUM(G7:V7)</f>
        <v>33.000000000000007</v>
      </c>
      <c r="E7" s="57"/>
      <c r="F7" s="52">
        <f>D7*E7</f>
        <v>0</v>
      </c>
      <c r="G7" s="72">
        <f>G9*0.2</f>
        <v>2.2000000000000002</v>
      </c>
      <c r="H7" s="69"/>
      <c r="I7" s="69"/>
      <c r="J7" s="69"/>
      <c r="K7" s="69"/>
      <c r="L7" s="72">
        <f>L9*0.2</f>
        <v>4.2</v>
      </c>
      <c r="M7" s="72">
        <f>M9*0.2</f>
        <v>3.6</v>
      </c>
      <c r="N7" s="72">
        <f>N9*0.2</f>
        <v>3.4000000000000004</v>
      </c>
      <c r="O7" s="69"/>
      <c r="P7" s="72">
        <f t="shared" ref="P7:U7" si="1">P9*0.2</f>
        <v>3.2</v>
      </c>
      <c r="Q7" s="72">
        <f t="shared" si="1"/>
        <v>2.8000000000000003</v>
      </c>
      <c r="R7" s="72">
        <f t="shared" si="1"/>
        <v>3.6</v>
      </c>
      <c r="S7" s="72">
        <f t="shared" si="1"/>
        <v>3.6</v>
      </c>
      <c r="T7" s="72">
        <f t="shared" si="1"/>
        <v>2.2000000000000002</v>
      </c>
      <c r="U7" s="72">
        <f t="shared" si="1"/>
        <v>4.2</v>
      </c>
      <c r="V7" s="69"/>
      <c r="W7" s="71"/>
    </row>
    <row r="8" spans="1:27" ht="38.25">
      <c r="A8" s="38">
        <v>3</v>
      </c>
      <c r="B8" s="1" t="s">
        <v>14</v>
      </c>
      <c r="C8" s="2" t="s">
        <v>22</v>
      </c>
      <c r="D8" s="14">
        <f>SUM(G8:V8)</f>
        <v>6.6000000000000005</v>
      </c>
      <c r="E8" s="57"/>
      <c r="F8" s="53">
        <f>D8*E8</f>
        <v>0</v>
      </c>
      <c r="G8" s="71">
        <f>G9*0.04</f>
        <v>0.44</v>
      </c>
      <c r="H8" s="69"/>
      <c r="I8" s="69"/>
      <c r="J8" s="69"/>
      <c r="K8" s="69"/>
      <c r="L8" s="71">
        <f>L9*0.04</f>
        <v>0.84</v>
      </c>
      <c r="M8" s="71">
        <f>M9*0.04</f>
        <v>0.72</v>
      </c>
      <c r="N8" s="71">
        <f>N9*0.04</f>
        <v>0.68</v>
      </c>
      <c r="O8" s="69"/>
      <c r="P8" s="71">
        <f t="shared" ref="P8:U8" si="2">P9*0.04</f>
        <v>0.64</v>
      </c>
      <c r="Q8" s="71">
        <f t="shared" si="2"/>
        <v>0.56000000000000005</v>
      </c>
      <c r="R8" s="71">
        <f t="shared" si="2"/>
        <v>0.72</v>
      </c>
      <c r="S8" s="71">
        <f t="shared" si="2"/>
        <v>0.72</v>
      </c>
      <c r="T8" s="71">
        <f t="shared" si="2"/>
        <v>0.44</v>
      </c>
      <c r="U8" s="71">
        <f t="shared" si="2"/>
        <v>0.84</v>
      </c>
      <c r="V8" s="69"/>
      <c r="W8" s="71"/>
    </row>
    <row r="9" spans="1:27" ht="51">
      <c r="A9" s="39">
        <v>4</v>
      </c>
      <c r="B9" s="4" t="s">
        <v>41</v>
      </c>
      <c r="C9" s="6" t="s">
        <v>10</v>
      </c>
      <c r="D9" s="14">
        <f>SUM(G9:V9)</f>
        <v>165</v>
      </c>
      <c r="E9" s="57"/>
      <c r="F9" s="53">
        <f>D9*E9</f>
        <v>0</v>
      </c>
      <c r="G9" s="72">
        <v>11</v>
      </c>
      <c r="H9" s="69"/>
      <c r="I9" s="69"/>
      <c r="J9" s="69"/>
      <c r="K9" s="69"/>
      <c r="L9" s="72">
        <v>21</v>
      </c>
      <c r="M9" s="72">
        <v>18</v>
      </c>
      <c r="N9" s="72">
        <v>17</v>
      </c>
      <c r="O9" s="69"/>
      <c r="P9" s="72">
        <v>16</v>
      </c>
      <c r="Q9" s="72">
        <v>14</v>
      </c>
      <c r="R9" s="72">
        <v>18</v>
      </c>
      <c r="S9" s="72">
        <v>18</v>
      </c>
      <c r="T9" s="72">
        <v>11</v>
      </c>
      <c r="U9" s="72">
        <v>21</v>
      </c>
      <c r="V9" s="69"/>
      <c r="W9" s="71"/>
    </row>
    <row r="10" spans="1:27" ht="63.75">
      <c r="A10" s="46">
        <v>5</v>
      </c>
      <c r="B10" s="25" t="s">
        <v>42</v>
      </c>
      <c r="C10" s="26" t="s">
        <v>23</v>
      </c>
      <c r="D10" s="32">
        <f>SUM(G10:V10)</f>
        <v>177</v>
      </c>
      <c r="E10" s="55"/>
      <c r="F10" s="52">
        <f>D10*E10</f>
        <v>0</v>
      </c>
      <c r="G10" s="72">
        <v>30</v>
      </c>
      <c r="H10" s="69"/>
      <c r="I10" s="69"/>
      <c r="J10" s="69"/>
      <c r="K10" s="69"/>
      <c r="L10" s="72">
        <v>26</v>
      </c>
      <c r="M10" s="72">
        <v>16</v>
      </c>
      <c r="N10" s="72">
        <v>6</v>
      </c>
      <c r="O10" s="69"/>
      <c r="P10" s="72">
        <v>26</v>
      </c>
      <c r="Q10" s="72">
        <v>20</v>
      </c>
      <c r="R10" s="72">
        <v>6</v>
      </c>
      <c r="S10" s="72">
        <v>6</v>
      </c>
      <c r="T10" s="72">
        <v>15</v>
      </c>
      <c r="U10" s="72">
        <v>26</v>
      </c>
      <c r="V10" s="69"/>
      <c r="W10" s="71"/>
    </row>
    <row r="11" spans="1:27" s="27" customFormat="1">
      <c r="A11" s="15"/>
      <c r="B11" s="16" t="s">
        <v>15</v>
      </c>
      <c r="C11" s="17"/>
      <c r="D11" s="18"/>
      <c r="E11" s="56"/>
      <c r="F11" s="51"/>
      <c r="G11" s="70"/>
      <c r="H11" s="70"/>
      <c r="I11" s="70"/>
      <c r="J11" s="70"/>
      <c r="K11" s="70"/>
      <c r="L11" s="70"/>
      <c r="M11" s="70"/>
      <c r="N11" s="70"/>
      <c r="O11" s="70"/>
      <c r="P11" s="70"/>
      <c r="Q11" s="70"/>
      <c r="R11" s="70"/>
      <c r="S11" s="70"/>
      <c r="T11" s="70"/>
      <c r="U11" s="70"/>
      <c r="V11" s="70"/>
      <c r="W11" s="70"/>
    </row>
    <row r="12" spans="1:27" ht="89.25">
      <c r="A12" s="40">
        <v>6</v>
      </c>
      <c r="B12" s="33" t="s">
        <v>16</v>
      </c>
      <c r="C12" s="34" t="s">
        <v>17</v>
      </c>
      <c r="D12" s="14">
        <f>SUM(G12:V12)</f>
        <v>176</v>
      </c>
      <c r="E12" s="58"/>
      <c r="F12" s="54">
        <f t="shared" ref="F12:F16" si="3">D12*E12</f>
        <v>0</v>
      </c>
      <c r="G12" s="72">
        <v>10</v>
      </c>
      <c r="H12" s="72">
        <v>15</v>
      </c>
      <c r="I12" s="72">
        <v>9</v>
      </c>
      <c r="J12" s="72">
        <v>9</v>
      </c>
      <c r="K12" s="72">
        <v>9</v>
      </c>
      <c r="L12" s="72">
        <v>11</v>
      </c>
      <c r="M12" s="72">
        <v>11</v>
      </c>
      <c r="N12" s="72">
        <v>15</v>
      </c>
      <c r="O12" s="72">
        <v>11</v>
      </c>
      <c r="P12" s="72">
        <v>11</v>
      </c>
      <c r="Q12" s="72">
        <v>11</v>
      </c>
      <c r="R12" s="72">
        <v>11</v>
      </c>
      <c r="S12" s="72">
        <v>11</v>
      </c>
      <c r="T12" s="72">
        <v>9</v>
      </c>
      <c r="U12" s="72">
        <v>15</v>
      </c>
      <c r="V12" s="72">
        <v>8</v>
      </c>
      <c r="W12" s="71"/>
    </row>
    <row r="13" spans="1:27" ht="51">
      <c r="A13" s="41">
        <v>7</v>
      </c>
      <c r="B13" s="33" t="s">
        <v>43</v>
      </c>
      <c r="C13" s="34" t="s">
        <v>17</v>
      </c>
      <c r="D13" s="14">
        <f>SUM(G13:V13)</f>
        <v>105</v>
      </c>
      <c r="E13" s="58"/>
      <c r="F13" s="54">
        <f t="shared" si="3"/>
        <v>0</v>
      </c>
      <c r="G13" s="72">
        <v>5</v>
      </c>
      <c r="H13" s="72">
        <v>7</v>
      </c>
      <c r="I13" s="72">
        <v>5</v>
      </c>
      <c r="J13" s="72">
        <v>6</v>
      </c>
      <c r="K13" s="72">
        <v>6</v>
      </c>
      <c r="L13" s="72">
        <v>7</v>
      </c>
      <c r="M13" s="72">
        <v>7</v>
      </c>
      <c r="N13" s="72">
        <v>7</v>
      </c>
      <c r="O13" s="72">
        <v>7</v>
      </c>
      <c r="P13" s="72">
        <v>7</v>
      </c>
      <c r="Q13" s="72">
        <v>7</v>
      </c>
      <c r="R13" s="72">
        <v>7</v>
      </c>
      <c r="S13" s="72">
        <v>7</v>
      </c>
      <c r="T13" s="72">
        <v>7</v>
      </c>
      <c r="U13" s="72">
        <v>7</v>
      </c>
      <c r="V13" s="72">
        <v>6</v>
      </c>
      <c r="W13" s="71"/>
    </row>
    <row r="14" spans="1:27" ht="63.75">
      <c r="A14" s="42">
        <v>8</v>
      </c>
      <c r="B14" s="33" t="s">
        <v>44</v>
      </c>
      <c r="C14" s="34" t="s">
        <v>18</v>
      </c>
      <c r="D14" s="14">
        <f>SUM(G14:V14)</f>
        <v>835</v>
      </c>
      <c r="E14" s="58"/>
      <c r="F14" s="54">
        <f t="shared" si="3"/>
        <v>0</v>
      </c>
      <c r="G14" s="72">
        <v>70</v>
      </c>
      <c r="H14" s="72">
        <v>70</v>
      </c>
      <c r="I14" s="72">
        <v>70</v>
      </c>
      <c r="J14" s="72">
        <v>25</v>
      </c>
      <c r="K14" s="72">
        <v>25</v>
      </c>
      <c r="L14" s="72">
        <v>30</v>
      </c>
      <c r="M14" s="72">
        <v>30</v>
      </c>
      <c r="N14" s="72">
        <v>70</v>
      </c>
      <c r="O14" s="72">
        <v>60</v>
      </c>
      <c r="P14" s="72">
        <v>60</v>
      </c>
      <c r="Q14" s="72">
        <v>60</v>
      </c>
      <c r="R14" s="72">
        <v>60</v>
      </c>
      <c r="S14" s="72">
        <v>60</v>
      </c>
      <c r="T14" s="72">
        <v>50</v>
      </c>
      <c r="U14" s="72">
        <v>70</v>
      </c>
      <c r="V14" s="72">
        <v>25</v>
      </c>
      <c r="W14" s="71"/>
    </row>
    <row r="15" spans="1:27" ht="116.25" customHeight="1">
      <c r="A15" s="42">
        <v>9</v>
      </c>
      <c r="B15" s="47" t="s">
        <v>47</v>
      </c>
      <c r="C15" s="34" t="s">
        <v>17</v>
      </c>
      <c r="D15" s="14">
        <f>SUM(G15:V15)</f>
        <v>13</v>
      </c>
      <c r="E15" s="58"/>
      <c r="F15" s="53">
        <f t="shared" si="3"/>
        <v>0</v>
      </c>
      <c r="G15" s="72">
        <v>1</v>
      </c>
      <c r="H15" s="72">
        <v>1</v>
      </c>
      <c r="I15" s="72">
        <v>1</v>
      </c>
      <c r="J15" s="69"/>
      <c r="K15" s="69"/>
      <c r="L15" s="72">
        <v>1</v>
      </c>
      <c r="M15" s="72">
        <v>1</v>
      </c>
      <c r="N15" s="72">
        <v>1</v>
      </c>
      <c r="O15" s="72">
        <v>1</v>
      </c>
      <c r="P15" s="72">
        <v>1</v>
      </c>
      <c r="Q15" s="72">
        <v>1</v>
      </c>
      <c r="R15" s="72">
        <v>1</v>
      </c>
      <c r="S15" s="72">
        <v>1</v>
      </c>
      <c r="T15" s="72">
        <v>1</v>
      </c>
      <c r="U15" s="72">
        <v>1</v>
      </c>
      <c r="V15" s="69"/>
      <c r="W15" s="71"/>
    </row>
    <row r="16" spans="1:27" ht="127.5">
      <c r="A16" s="43">
        <v>10</v>
      </c>
      <c r="B16" s="35" t="s">
        <v>45</v>
      </c>
      <c r="C16" s="36" t="s">
        <v>17</v>
      </c>
      <c r="D16" s="32">
        <f>SUM(G16:V16)</f>
        <v>17</v>
      </c>
      <c r="E16" s="59"/>
      <c r="F16" s="53">
        <f t="shared" si="3"/>
        <v>0</v>
      </c>
      <c r="G16" s="69"/>
      <c r="H16" s="69"/>
      <c r="I16" s="69"/>
      <c r="J16" s="72">
        <v>6</v>
      </c>
      <c r="K16" s="72">
        <v>6</v>
      </c>
      <c r="L16" s="69"/>
      <c r="M16" s="69"/>
      <c r="N16" s="69"/>
      <c r="O16" s="69"/>
      <c r="P16" s="69"/>
      <c r="Q16" s="69"/>
      <c r="R16" s="69"/>
      <c r="S16" s="69"/>
      <c r="T16" s="69"/>
      <c r="U16" s="69"/>
      <c r="V16" s="72">
        <v>5</v>
      </c>
      <c r="W16" s="71"/>
    </row>
    <row r="17" spans="1:23" s="27" customFormat="1">
      <c r="A17" s="15"/>
      <c r="B17" s="16" t="s">
        <v>21</v>
      </c>
      <c r="C17" s="17"/>
      <c r="D17" s="18"/>
      <c r="E17" s="56"/>
      <c r="F17" s="51"/>
      <c r="G17" s="70"/>
      <c r="H17" s="70"/>
      <c r="I17" s="70"/>
      <c r="J17" s="70"/>
      <c r="K17" s="70"/>
      <c r="L17" s="70"/>
      <c r="M17" s="70"/>
      <c r="N17" s="70"/>
      <c r="O17" s="70"/>
      <c r="P17" s="70"/>
      <c r="Q17" s="70"/>
      <c r="R17" s="70"/>
      <c r="S17" s="70"/>
      <c r="T17" s="70"/>
      <c r="U17" s="70"/>
      <c r="V17" s="70"/>
      <c r="W17" s="70"/>
    </row>
    <row r="18" spans="1:23" ht="38.25">
      <c r="A18" s="12">
        <v>11</v>
      </c>
      <c r="B18" s="5" t="s">
        <v>46</v>
      </c>
      <c r="C18" s="8" t="s">
        <v>19</v>
      </c>
      <c r="D18" s="31">
        <f>SUM(G18:V18)</f>
        <v>152</v>
      </c>
      <c r="E18" s="60"/>
      <c r="F18" s="50">
        <f>D18*E18</f>
        <v>0</v>
      </c>
      <c r="G18" s="72">
        <v>9</v>
      </c>
      <c r="H18" s="72">
        <v>17</v>
      </c>
      <c r="I18" s="69"/>
      <c r="J18" s="69"/>
      <c r="K18" s="69"/>
      <c r="L18" s="72">
        <v>14</v>
      </c>
      <c r="M18" s="72">
        <v>14</v>
      </c>
      <c r="N18" s="72">
        <v>15</v>
      </c>
      <c r="O18" s="72">
        <v>14</v>
      </c>
      <c r="P18" s="72">
        <v>9</v>
      </c>
      <c r="Q18" s="72">
        <v>14</v>
      </c>
      <c r="R18" s="72">
        <v>9</v>
      </c>
      <c r="S18" s="72">
        <v>9</v>
      </c>
      <c r="T18" s="72">
        <v>11</v>
      </c>
      <c r="U18" s="72">
        <v>17</v>
      </c>
      <c r="V18" s="69"/>
      <c r="W18" s="71"/>
    </row>
    <row r="19" spans="1:23" ht="38.25">
      <c r="A19" s="42">
        <v>12</v>
      </c>
      <c r="B19" s="33" t="s">
        <v>48</v>
      </c>
      <c r="C19" s="34" t="s">
        <v>20</v>
      </c>
      <c r="D19" s="14">
        <f>SUM(G19:V19)</f>
        <v>4</v>
      </c>
      <c r="E19" s="58"/>
      <c r="F19" s="54">
        <f>D19*E19</f>
        <v>0</v>
      </c>
      <c r="G19" s="69"/>
      <c r="H19" s="69"/>
      <c r="I19" s="69"/>
      <c r="J19" s="69"/>
      <c r="K19" s="69"/>
      <c r="L19" s="69"/>
      <c r="M19" s="69"/>
      <c r="N19" s="72">
        <v>2</v>
      </c>
      <c r="O19" s="69"/>
      <c r="P19" s="69"/>
      <c r="Q19" s="69"/>
      <c r="R19" s="72">
        <v>1</v>
      </c>
      <c r="S19" s="72">
        <v>1</v>
      </c>
      <c r="T19" s="69"/>
      <c r="U19" s="69"/>
      <c r="V19" s="69"/>
      <c r="W19" s="71"/>
    </row>
    <row r="20" spans="1:23" ht="102">
      <c r="A20" s="43">
        <v>13</v>
      </c>
      <c r="B20" s="37" t="s">
        <v>39</v>
      </c>
      <c r="C20" s="36" t="s">
        <v>20</v>
      </c>
      <c r="D20" s="32">
        <f>SUM(G20:V20)</f>
        <v>2</v>
      </c>
      <c r="E20" s="59"/>
      <c r="F20" s="53">
        <f>D20*E20</f>
        <v>0</v>
      </c>
      <c r="G20" s="69"/>
      <c r="H20" s="69"/>
      <c r="I20" s="69"/>
      <c r="J20" s="69"/>
      <c r="K20" s="69"/>
      <c r="L20" s="69"/>
      <c r="M20" s="69"/>
      <c r="N20" s="69"/>
      <c r="O20" s="69"/>
      <c r="P20" s="72">
        <v>1</v>
      </c>
      <c r="Q20" s="72">
        <v>1</v>
      </c>
      <c r="R20" s="69"/>
      <c r="S20" s="69"/>
      <c r="T20" s="69"/>
      <c r="U20" s="69"/>
      <c r="V20" s="69"/>
      <c r="W20" s="71"/>
    </row>
    <row r="21" spans="1:23" s="27" customFormat="1" ht="15" customHeight="1">
      <c r="A21" s="88" t="s">
        <v>12</v>
      </c>
      <c r="B21" s="88"/>
      <c r="C21" s="88"/>
      <c r="D21" s="89"/>
      <c r="E21" s="82">
        <f>SUM(F5:F20)</f>
        <v>0</v>
      </c>
      <c r="F21" s="83"/>
      <c r="G21" s="70"/>
      <c r="H21" s="70"/>
      <c r="I21" s="70"/>
      <c r="J21" s="70"/>
      <c r="K21" s="70"/>
      <c r="L21" s="70"/>
      <c r="M21" s="70"/>
      <c r="N21" s="70"/>
      <c r="O21" s="70"/>
      <c r="P21" s="70"/>
      <c r="Q21" s="70"/>
      <c r="R21" s="70"/>
      <c r="S21" s="70"/>
      <c r="T21" s="70"/>
      <c r="U21" s="70"/>
      <c r="V21" s="70"/>
      <c r="W21" s="70"/>
    </row>
    <row r="22" spans="1:23" ht="15" customHeight="1">
      <c r="A22" s="84" t="s">
        <v>49</v>
      </c>
      <c r="B22" s="84"/>
      <c r="C22" s="84"/>
      <c r="D22" s="85"/>
      <c r="E22" s="80">
        <f>E21*25%</f>
        <v>0</v>
      </c>
      <c r="F22" s="81"/>
    </row>
    <row r="23" spans="1:23" ht="15" customHeight="1">
      <c r="A23" s="86" t="s">
        <v>1</v>
      </c>
      <c r="B23" s="86"/>
      <c r="C23" s="86"/>
      <c r="D23" s="87"/>
      <c r="E23" s="80">
        <f>E21+E22</f>
        <v>0</v>
      </c>
      <c r="F23" s="81"/>
    </row>
    <row r="24" spans="1:23">
      <c r="B24" s="61"/>
    </row>
    <row r="25" spans="1:23">
      <c r="B25" s="61"/>
    </row>
    <row r="26" spans="1:23" ht="25.9" customHeight="1">
      <c r="A26" s="73" t="s">
        <v>51</v>
      </c>
      <c r="B26" s="73"/>
      <c r="C26" s="73"/>
      <c r="D26" s="73"/>
      <c r="E26" s="73"/>
      <c r="F26" s="74"/>
      <c r="G26" s="11"/>
      <c r="L26" s="11"/>
      <c r="M26" s="11"/>
      <c r="N26" s="11"/>
      <c r="P26" s="11"/>
      <c r="Q26" s="11"/>
      <c r="R26" s="11"/>
      <c r="S26" s="11"/>
      <c r="T26" s="11"/>
      <c r="U26" s="11"/>
    </row>
    <row r="27" spans="1:23" ht="42.6" customHeight="1">
      <c r="B27" s="10"/>
      <c r="P27" s="11"/>
    </row>
    <row r="28" spans="1:23" ht="30" customHeight="1">
      <c r="B28" s="10"/>
      <c r="Q28" s="11"/>
    </row>
    <row r="29" spans="1:23" ht="27" customHeight="1">
      <c r="B29" s="10"/>
    </row>
    <row r="30" spans="1:23" ht="21.75" customHeight="1">
      <c r="B30" s="10"/>
    </row>
  </sheetData>
  <sheetProtection password="B140" sheet="1" objects="1" scenarios="1"/>
  <mergeCells count="9">
    <mergeCell ref="A26:F26"/>
    <mergeCell ref="G3:V3"/>
    <mergeCell ref="B1:F1"/>
    <mergeCell ref="E22:F22"/>
    <mergeCell ref="E21:F21"/>
    <mergeCell ref="E23:F23"/>
    <mergeCell ref="A22:D22"/>
    <mergeCell ref="A23:D23"/>
    <mergeCell ref="A21:D21"/>
  </mergeCells>
  <pageMargins left="0.70866141732283472" right="0.70866141732283472" top="0.74803149606299213" bottom="0.74803149606299213" header="0.31496062992125984" footer="0.31496062992125984"/>
  <pageSetup paperSize="9" scale="39" fitToWidth="0" orientation="landscape" cellComments="asDisplayed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A6543CFDDDB853458586165B799F827A" ma:contentTypeVersion="8" ma:contentTypeDescription="Stvaranje novog dokumenta." ma:contentTypeScope="" ma:versionID="8cb87a20d45b7f32975aaeacf2a5e4f2">
  <xsd:schema xmlns:xsd="http://www.w3.org/2001/XMLSchema" xmlns:xs="http://www.w3.org/2001/XMLSchema" xmlns:p="http://schemas.microsoft.com/office/2006/metadata/properties" xmlns:ns3="295af7a1-6417-43d2-ae98-c24fac72671c" targetNamespace="http://schemas.microsoft.com/office/2006/metadata/properties" ma:root="true" ma:fieldsID="67cce643b642e02cd9c95f9adfe68f9d" ns3:_="">
    <xsd:import namespace="295af7a1-6417-43d2-ae98-c24fac72671c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Location" minOccurs="0"/>
                <xsd:element ref="ns3:MediaServiceOCR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5af7a1-6417-43d2-ae98-c24fac72671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MediaServiceAutoTags" ma:internalName="MediaServiceAutoTags" ma:readOnly="true">
      <xsd:simpleType>
        <xsd:restriction base="dms:Text"/>
      </xsd:simpleType>
    </xsd:element>
    <xsd:element name="MediaServiceLocation" ma:index="12" nillable="true" ma:displayName="MediaServiceLocation" ma:internalName="MediaServiceLocation" ma:readOnly="true">
      <xsd:simpleType>
        <xsd:restriction base="dms:Text"/>
      </xsd:simpleType>
    </xsd:element>
    <xsd:element name="MediaServiceOCR" ma:index="13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sadržaja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18615CF-CEC4-49BF-8F4C-412887AD840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A75A780-C48A-4530-9952-507BA8B01E43}">
  <ds:schemaRefs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295af7a1-6417-43d2-ae98-c24fac72671c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9BA8ECB8-45DA-4EA4-A69D-D59C73ADBFC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95af7a1-6417-43d2-ae98-c24fac72671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Troškovnik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Danijel</dc:creator>
  <cp:lastModifiedBy>mihaela.bastasic</cp:lastModifiedBy>
  <cp:lastPrinted>2019-07-22T12:28:11Z</cp:lastPrinted>
  <dcterms:created xsi:type="dcterms:W3CDTF">2019-07-22T09:33:54Z</dcterms:created>
  <dcterms:modified xsi:type="dcterms:W3CDTF">2019-10-16T13:00:36Z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0x010100A6543CFDDDB853458586165B799F827A</vt:lpwstr>
  </property>
</Properties>
</file>